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IBSRV08\USERDATA\nehir.balkan\Desktop\"/>
    </mc:Choice>
  </mc:AlternateContent>
  <bookViews>
    <workbookView xWindow="0" yWindow="0" windowWidth="20490" windowHeight="9900" tabRatio="879" activeTab="9"/>
  </bookViews>
  <sheets>
    <sheet name="2016-2017" sheetId="17" r:id="rId1"/>
    <sheet name="03-1604-1605" sheetId="18" r:id="rId2"/>
    <sheet name="orkinos" sheetId="47" state="hidden" r:id="rId3"/>
    <sheet name="levrek" sheetId="45" state="hidden" r:id="rId4"/>
    <sheet name="çipura" sheetId="46" state="hidden" r:id="rId5"/>
    <sheet name="alaba levrek çipura ork. kaya" sheetId="44" r:id="rId6"/>
    <sheet name="0207" sheetId="22" r:id="rId7"/>
    <sheet name="0401-0406" sheetId="39" r:id="rId8"/>
    <sheet name="0407-0408" sheetId="23" r:id="rId9"/>
    <sheet name="0409" sheetId="24" r:id="rId10"/>
    <sheet name="Sayfa3" sheetId="33" state="hidden" r:id="rId11"/>
    <sheet name="Sayfa1" sheetId="31" state="hidden" r:id="rId12"/>
    <sheet name="Sayfa2" sheetId="32" state="hidden" r:id="rId13"/>
  </sheets>
  <definedNames>
    <definedName name="_xlnm._FilterDatabase" localSheetId="6" hidden="1">'0207'!$A$4:$P$168</definedName>
    <definedName name="_xlnm._FilterDatabase" localSheetId="1" hidden="1">'03-1604-1605'!$A$4:$Q$531</definedName>
    <definedName name="_xlnm._FilterDatabase" localSheetId="7" hidden="1">'0401-0406'!$A$4:$P$361</definedName>
    <definedName name="_xlnm._FilterDatabase" localSheetId="8" hidden="1">'0407-0408'!$J$1:$J$27</definedName>
    <definedName name="_xlnm._FilterDatabase" localSheetId="9" hidden="1">'0409'!$A$4:$P$53</definedName>
    <definedName name="_xlnm._FilterDatabase" localSheetId="0" hidden="1">'2016-2017'!$I$1:$I$48</definedName>
    <definedName name="_xlnm._FilterDatabase" localSheetId="5" hidden="1">'alaba levrek çipura ork. kaya'!$A$384:$FX$422</definedName>
    <definedName name="_xlnm.Print_Area" localSheetId="6">'0207'!$A$1:$P$168</definedName>
    <definedName name="_xlnm.Print_Area" localSheetId="7">'0401-0406'!$A$1:$P$361</definedName>
    <definedName name="_xlnm.Print_Area" localSheetId="8">'0407-0408'!$A$1:$P$27</definedName>
    <definedName name="_xlnm.Print_Area" localSheetId="9">'0409'!$A$1:$P$53</definedName>
    <definedName name="_xlnm.Print_Area" localSheetId="0">'2016-2017'!$A$1:$O$47</definedName>
  </definedNames>
  <calcPr calcId="162913"/>
</workbook>
</file>

<file path=xl/calcChain.xml><?xml version="1.0" encoding="utf-8"?>
<calcChain xmlns="http://schemas.openxmlformats.org/spreadsheetml/2006/main">
  <c r="E5" i="44" l="1"/>
  <c r="F5" i="44"/>
  <c r="G5" i="44"/>
  <c r="H5" i="44"/>
  <c r="I5" i="44"/>
  <c r="D5" i="44"/>
  <c r="E566" i="18" l="1"/>
  <c r="F566" i="18"/>
  <c r="G566" i="18"/>
  <c r="H566" i="18"/>
  <c r="I566" i="18"/>
  <c r="D566" i="18"/>
  <c r="E9" i="44" l="1"/>
  <c r="F9" i="44"/>
  <c r="G9" i="44"/>
  <c r="H9" i="44"/>
  <c r="I9" i="44"/>
  <c r="D9" i="44"/>
  <c r="E8" i="44"/>
  <c r="F8" i="44"/>
  <c r="G8" i="44"/>
  <c r="H8" i="44"/>
  <c r="I8" i="44"/>
  <c r="D8" i="44"/>
  <c r="E7" i="44"/>
  <c r="F7" i="44"/>
  <c r="G7" i="44"/>
  <c r="H7" i="44"/>
  <c r="I7" i="44"/>
  <c r="D7" i="44"/>
  <c r="L401" i="44" l="1"/>
  <c r="L402" i="44"/>
  <c r="L403" i="44"/>
  <c r="L404" i="44"/>
  <c r="L405" i="44"/>
  <c r="L406" i="44"/>
  <c r="L407" i="44"/>
  <c r="L408" i="44"/>
  <c r="L409" i="44"/>
  <c r="L410" i="44"/>
  <c r="P386" i="44"/>
  <c r="P387" i="44"/>
  <c r="P388" i="44"/>
  <c r="P389" i="44"/>
  <c r="P390" i="44"/>
  <c r="P391" i="44"/>
  <c r="P392" i="44"/>
  <c r="P394" i="44"/>
  <c r="P395" i="44"/>
  <c r="O389" i="44"/>
  <c r="O393" i="44"/>
  <c r="O394" i="44"/>
  <c r="O395" i="44"/>
  <c r="N386" i="44"/>
  <c r="N387" i="44"/>
  <c r="N388" i="44"/>
  <c r="N389" i="44"/>
  <c r="N390" i="44"/>
  <c r="N391" i="44"/>
  <c r="N392" i="44"/>
  <c r="N394" i="44"/>
  <c r="N395" i="44"/>
  <c r="M389" i="44"/>
  <c r="M393" i="44"/>
  <c r="M394" i="44"/>
  <c r="M395" i="44"/>
  <c r="L389" i="44"/>
  <c r="L393" i="44"/>
  <c r="L394" i="44"/>
  <c r="L395" i="44"/>
  <c r="K389" i="44"/>
  <c r="K393" i="44"/>
  <c r="K394" i="44"/>
  <c r="K395" i="44"/>
  <c r="J389" i="44"/>
  <c r="J393" i="44"/>
  <c r="J394" i="44"/>
  <c r="J395" i="44"/>
  <c r="E396" i="44"/>
  <c r="F396" i="44"/>
  <c r="G396" i="44"/>
  <c r="H396" i="44"/>
  <c r="I396" i="44"/>
  <c r="P396" i="44" s="1"/>
  <c r="D396" i="44"/>
  <c r="E26" i="44"/>
  <c r="F26" i="44"/>
  <c r="G26" i="44"/>
  <c r="H26" i="44"/>
  <c r="I26" i="44"/>
  <c r="D26" i="44"/>
  <c r="O421" i="44"/>
  <c r="P419" i="44"/>
  <c r="P417" i="44"/>
  <c r="P415" i="44"/>
  <c r="P414" i="44"/>
  <c r="P413" i="44"/>
  <c r="P411" i="44"/>
  <c r="P410" i="44"/>
  <c r="P408" i="44"/>
  <c r="P407" i="44"/>
  <c r="P406" i="44"/>
  <c r="P400" i="44"/>
  <c r="P385" i="44"/>
  <c r="O415" i="44"/>
  <c r="O413" i="44"/>
  <c r="O412" i="44"/>
  <c r="O410" i="44"/>
  <c r="O409" i="44"/>
  <c r="O408" i="44"/>
  <c r="O407" i="44"/>
  <c r="O406" i="44"/>
  <c r="O405" i="44"/>
  <c r="O419" i="44"/>
  <c r="P421" i="44"/>
  <c r="N421" i="44"/>
  <c r="N419" i="44"/>
  <c r="N417" i="44"/>
  <c r="N415" i="44"/>
  <c r="N414" i="44"/>
  <c r="N413" i="44"/>
  <c r="N411" i="44"/>
  <c r="N410" i="44"/>
  <c r="N408" i="44"/>
  <c r="N407" i="44"/>
  <c r="N406" i="44"/>
  <c r="N400" i="44"/>
  <c r="N385" i="44"/>
  <c r="M421" i="44"/>
  <c r="M419" i="44"/>
  <c r="M415" i="44"/>
  <c r="M413" i="44"/>
  <c r="M412" i="44"/>
  <c r="M410" i="44"/>
  <c r="M409" i="44"/>
  <c r="M408" i="44"/>
  <c r="M407" i="44"/>
  <c r="M406" i="44"/>
  <c r="M405" i="44"/>
  <c r="L421" i="44"/>
  <c r="L419" i="44"/>
  <c r="L415" i="44"/>
  <c r="L413" i="44"/>
  <c r="L412" i="44"/>
  <c r="K421" i="44"/>
  <c r="K419" i="44"/>
  <c r="K415" i="44"/>
  <c r="K413" i="44"/>
  <c r="K412" i="44"/>
  <c r="K410" i="44"/>
  <c r="K409" i="44"/>
  <c r="K408" i="44"/>
  <c r="K407" i="44"/>
  <c r="K406" i="44"/>
  <c r="K405" i="44"/>
  <c r="J421" i="44"/>
  <c r="J419" i="44"/>
  <c r="J415" i="44"/>
  <c r="J413" i="44"/>
  <c r="J412" i="44"/>
  <c r="J410" i="44"/>
  <c r="J409" i="44"/>
  <c r="J408" i="44"/>
  <c r="J407" i="44"/>
  <c r="J406" i="44"/>
  <c r="J405" i="44"/>
  <c r="N283" i="44"/>
  <c r="N284" i="44"/>
  <c r="N285" i="44"/>
  <c r="N286" i="44"/>
  <c r="N287" i="44"/>
  <c r="N288" i="44"/>
  <c r="N289" i="44"/>
  <c r="N290" i="44"/>
  <c r="N291" i="44"/>
  <c r="N292" i="44"/>
  <c r="N294" i="44"/>
  <c r="N296" i="44"/>
  <c r="P283" i="44"/>
  <c r="P284" i="44"/>
  <c r="P285" i="44"/>
  <c r="P286" i="44"/>
  <c r="P287" i="44"/>
  <c r="P288" i="44"/>
  <c r="P289" i="44"/>
  <c r="P290" i="44"/>
  <c r="P291" i="44"/>
  <c r="P292" i="44"/>
  <c r="P294" i="44"/>
  <c r="P296" i="44"/>
  <c r="P297" i="44"/>
  <c r="O283" i="44"/>
  <c r="O285" i="44"/>
  <c r="O286" i="44"/>
  <c r="O288" i="44"/>
  <c r="O289" i="44"/>
  <c r="O290" i="44"/>
  <c r="O291" i="44"/>
  <c r="O292" i="44"/>
  <c r="O293" i="44"/>
  <c r="O294" i="44"/>
  <c r="O295" i="44"/>
  <c r="O296" i="44"/>
  <c r="O297" i="44"/>
  <c r="O298" i="44"/>
  <c r="O299" i="44"/>
  <c r="O300" i="44"/>
  <c r="O301" i="44"/>
  <c r="O302" i="44"/>
  <c r="O303" i="44"/>
  <c r="O304" i="44"/>
  <c r="O305" i="44"/>
  <c r="O306" i="44"/>
  <c r="O307" i="44"/>
  <c r="O308" i="44"/>
  <c r="O309" i="44"/>
  <c r="O310" i="44"/>
  <c r="O311" i="44"/>
  <c r="O313" i="44"/>
  <c r="O314" i="44"/>
  <c r="O315" i="44"/>
  <c r="O316" i="44"/>
  <c r="N297" i="44"/>
  <c r="N298" i="44"/>
  <c r="N299" i="44"/>
  <c r="N300" i="44"/>
  <c r="N301" i="44"/>
  <c r="N302" i="44"/>
  <c r="N303" i="44"/>
  <c r="N304" i="44"/>
  <c r="N305" i="44"/>
  <c r="N306" i="44"/>
  <c r="N307" i="44"/>
  <c r="N308" i="44"/>
  <c r="N309" i="44"/>
  <c r="N310" i="44"/>
  <c r="N311" i="44"/>
  <c r="N312" i="44"/>
  <c r="N313" i="44"/>
  <c r="N314" i="44"/>
  <c r="N315" i="44"/>
  <c r="P306" i="44"/>
  <c r="P307" i="44"/>
  <c r="P308" i="44"/>
  <c r="P309" i="44"/>
  <c r="P310" i="44"/>
  <c r="P311" i="44"/>
  <c r="P312" i="44"/>
  <c r="P321" i="44"/>
  <c r="P322" i="44"/>
  <c r="P323" i="44"/>
  <c r="P324" i="44"/>
  <c r="P325" i="44"/>
  <c r="P326" i="44"/>
  <c r="P328" i="44"/>
  <c r="P329" i="44"/>
  <c r="P330" i="44"/>
  <c r="P332" i="44"/>
  <c r="P334" i="44"/>
  <c r="P335" i="44"/>
  <c r="P336" i="44"/>
  <c r="P338" i="44"/>
  <c r="P339" i="44"/>
  <c r="P340" i="44"/>
  <c r="P341" i="44"/>
  <c r="O322" i="44"/>
  <c r="O323" i="44"/>
  <c r="O325" i="44"/>
  <c r="O326" i="44"/>
  <c r="O327" i="44"/>
  <c r="O328" i="44"/>
  <c r="O329" i="44"/>
  <c r="O330" i="44"/>
  <c r="O331" i="44"/>
  <c r="O332" i="44"/>
  <c r="O333" i="44"/>
  <c r="O334" i="44"/>
  <c r="O335" i="44"/>
  <c r="O336" i="44"/>
  <c r="O337" i="44"/>
  <c r="O339" i="44"/>
  <c r="O340" i="44"/>
  <c r="O341" i="44"/>
  <c r="O342" i="44"/>
  <c r="O343" i="44"/>
  <c r="N323" i="44"/>
  <c r="N324" i="44"/>
  <c r="N325" i="44"/>
  <c r="N326" i="44"/>
  <c r="N328" i="44"/>
  <c r="N329" i="44"/>
  <c r="N330" i="44"/>
  <c r="N332" i="44"/>
  <c r="N334" i="44"/>
  <c r="N335" i="44"/>
  <c r="N336" i="44"/>
  <c r="N338" i="44"/>
  <c r="N339" i="44"/>
  <c r="N340" i="44"/>
  <c r="N341" i="44"/>
  <c r="N342" i="44"/>
  <c r="N343" i="44"/>
  <c r="N345" i="44"/>
  <c r="O345" i="44"/>
  <c r="P343" i="44"/>
  <c r="P345" i="44"/>
  <c r="N348" i="44"/>
  <c r="N349" i="44"/>
  <c r="N350" i="44"/>
  <c r="N351" i="44"/>
  <c r="N352" i="44"/>
  <c r="N353" i="44"/>
  <c r="N354" i="44"/>
  <c r="N355" i="44"/>
  <c r="N357" i="44"/>
  <c r="N358" i="44"/>
  <c r="N359" i="44"/>
  <c r="O349" i="44"/>
  <c r="O350" i="44"/>
  <c r="O351" i="44"/>
  <c r="O352" i="44"/>
  <c r="O353" i="44"/>
  <c r="O354" i="44"/>
  <c r="O355" i="44"/>
  <c r="O356" i="44"/>
  <c r="O357" i="44"/>
  <c r="O359" i="44"/>
  <c r="P348" i="44"/>
  <c r="P349" i="44"/>
  <c r="P350" i="44"/>
  <c r="P351" i="44"/>
  <c r="P352" i="44"/>
  <c r="P353" i="44"/>
  <c r="P354" i="44"/>
  <c r="P355" i="44"/>
  <c r="P357" i="44"/>
  <c r="P358" i="44"/>
  <c r="P359" i="44"/>
  <c r="P360" i="44"/>
  <c r="P364" i="44"/>
  <c r="P365" i="44"/>
  <c r="P366" i="44"/>
  <c r="P367" i="44"/>
  <c r="P368" i="44"/>
  <c r="P369" i="44"/>
  <c r="P370" i="44"/>
  <c r="P371" i="44"/>
  <c r="P372" i="44"/>
  <c r="P373" i="44"/>
  <c r="P374" i="44"/>
  <c r="P375" i="44"/>
  <c r="P376" i="44"/>
  <c r="P377" i="44"/>
  <c r="P378" i="44"/>
  <c r="P379" i="44"/>
  <c r="P380" i="44"/>
  <c r="O368" i="44"/>
  <c r="O369" i="44"/>
  <c r="O370" i="44"/>
  <c r="O372" i="44"/>
  <c r="O376" i="44"/>
  <c r="O378" i="44"/>
  <c r="N368" i="44"/>
  <c r="N369" i="44"/>
  <c r="N370" i="44"/>
  <c r="N371" i="44"/>
  <c r="N372" i="44"/>
  <c r="N373" i="44"/>
  <c r="N374" i="44"/>
  <c r="N375" i="44"/>
  <c r="N376" i="44"/>
  <c r="N377" i="44"/>
  <c r="N378" i="44"/>
  <c r="N379" i="44"/>
  <c r="N380" i="44"/>
  <c r="N381" i="44"/>
  <c r="M364" i="44"/>
  <c r="M368" i="44"/>
  <c r="M369" i="44"/>
  <c r="M370" i="44"/>
  <c r="M372" i="44"/>
  <c r="M376" i="44"/>
  <c r="M378" i="44"/>
  <c r="M349" i="44"/>
  <c r="M350" i="44"/>
  <c r="M351" i="44"/>
  <c r="M352" i="44"/>
  <c r="M353" i="44"/>
  <c r="M354" i="44"/>
  <c r="M355" i="44"/>
  <c r="M356" i="44"/>
  <c r="M357" i="44"/>
  <c r="M359" i="44"/>
  <c r="M361" i="44"/>
  <c r="M319" i="44"/>
  <c r="M321" i="44"/>
  <c r="M322" i="44"/>
  <c r="M323" i="44"/>
  <c r="M325" i="44"/>
  <c r="M326" i="44"/>
  <c r="M327" i="44"/>
  <c r="M328" i="44"/>
  <c r="M329" i="44"/>
  <c r="M330" i="44"/>
  <c r="M331" i="44"/>
  <c r="M332" i="44"/>
  <c r="M333" i="44"/>
  <c r="M334" i="44"/>
  <c r="M335" i="44"/>
  <c r="M336" i="44"/>
  <c r="M337" i="44"/>
  <c r="M339" i="44"/>
  <c r="M340" i="44"/>
  <c r="M341" i="44"/>
  <c r="M342" i="44"/>
  <c r="M343" i="44"/>
  <c r="M344" i="44"/>
  <c r="M345" i="44"/>
  <c r="M281" i="44"/>
  <c r="M282" i="44"/>
  <c r="M283" i="44"/>
  <c r="M285" i="44"/>
  <c r="M286" i="44"/>
  <c r="M288" i="44"/>
  <c r="M289" i="44"/>
  <c r="M290" i="44"/>
  <c r="M291" i="44"/>
  <c r="M292" i="44"/>
  <c r="M293" i="44"/>
  <c r="M294" i="44"/>
  <c r="M295" i="44"/>
  <c r="M296" i="44"/>
  <c r="M297" i="44"/>
  <c r="M298" i="44"/>
  <c r="M299" i="44"/>
  <c r="M300" i="44"/>
  <c r="M301" i="44"/>
  <c r="M302" i="44"/>
  <c r="M303" i="44"/>
  <c r="M304" i="44"/>
  <c r="M305" i="44"/>
  <c r="M306" i="44"/>
  <c r="M307" i="44"/>
  <c r="M308" i="44"/>
  <c r="M309" i="44"/>
  <c r="M310" i="44"/>
  <c r="M311" i="44"/>
  <c r="M313" i="44"/>
  <c r="M314" i="44"/>
  <c r="M315" i="44"/>
  <c r="M316" i="44"/>
  <c r="L364" i="44"/>
  <c r="L368" i="44"/>
  <c r="L369" i="44"/>
  <c r="L370" i="44"/>
  <c r="L372" i="44"/>
  <c r="L376" i="44"/>
  <c r="L378" i="44"/>
  <c r="L349" i="44"/>
  <c r="L350" i="44"/>
  <c r="L351" i="44"/>
  <c r="L352" i="44"/>
  <c r="L353" i="44"/>
  <c r="L354" i="44"/>
  <c r="L355" i="44"/>
  <c r="L356" i="44"/>
  <c r="L357" i="44"/>
  <c r="L359" i="44"/>
  <c r="L361" i="44"/>
  <c r="L319" i="44"/>
  <c r="L321" i="44"/>
  <c r="L322" i="44"/>
  <c r="L323" i="44"/>
  <c r="L325" i="44"/>
  <c r="L326" i="44"/>
  <c r="L327" i="44"/>
  <c r="L328" i="44"/>
  <c r="L329" i="44"/>
  <c r="L330" i="44"/>
  <c r="L331" i="44"/>
  <c r="L332" i="44"/>
  <c r="L333" i="44"/>
  <c r="L334" i="44"/>
  <c r="L335" i="44"/>
  <c r="L336" i="44"/>
  <c r="L337" i="44"/>
  <c r="L339" i="44"/>
  <c r="L340" i="44"/>
  <c r="L341" i="44"/>
  <c r="L342" i="44"/>
  <c r="L343" i="44"/>
  <c r="L344" i="44"/>
  <c r="L345" i="44"/>
  <c r="L281" i="44"/>
  <c r="L282" i="44"/>
  <c r="L283" i="44"/>
  <c r="L285" i="44"/>
  <c r="L286" i="44"/>
  <c r="L288" i="44"/>
  <c r="L289" i="44"/>
  <c r="L290" i="44"/>
  <c r="L291" i="44"/>
  <c r="L292" i="44"/>
  <c r="L293" i="44"/>
  <c r="L294" i="44"/>
  <c r="L295" i="44"/>
  <c r="L296" i="44"/>
  <c r="L297" i="44"/>
  <c r="L298" i="44"/>
  <c r="L299" i="44"/>
  <c r="L300" i="44"/>
  <c r="L301" i="44"/>
  <c r="L302" i="44"/>
  <c r="L303" i="44"/>
  <c r="L304" i="44"/>
  <c r="L305" i="44"/>
  <c r="L306" i="44"/>
  <c r="L307" i="44"/>
  <c r="L308" i="44"/>
  <c r="L309" i="44"/>
  <c r="L310" i="44"/>
  <c r="L311" i="44"/>
  <c r="L313" i="44"/>
  <c r="L314" i="44"/>
  <c r="L315" i="44"/>
  <c r="L316" i="44"/>
  <c r="K368" i="44"/>
  <c r="K369" i="44"/>
  <c r="K370" i="44"/>
  <c r="K372" i="44"/>
  <c r="K376" i="44"/>
  <c r="K378" i="44"/>
  <c r="K349" i="44"/>
  <c r="K350" i="44"/>
  <c r="K351" i="44"/>
  <c r="K352" i="44"/>
  <c r="K353" i="44"/>
  <c r="K354" i="44"/>
  <c r="K355" i="44"/>
  <c r="K356" i="44"/>
  <c r="K357" i="44"/>
  <c r="K359" i="44"/>
  <c r="K361" i="44"/>
  <c r="K319" i="44"/>
  <c r="K321" i="44"/>
  <c r="K322" i="44"/>
  <c r="K323" i="44"/>
  <c r="K325" i="44"/>
  <c r="K326" i="44"/>
  <c r="K327" i="44"/>
  <c r="K328" i="44"/>
  <c r="K329" i="44"/>
  <c r="K330" i="44"/>
  <c r="K331" i="44"/>
  <c r="K332" i="44"/>
  <c r="K333" i="44"/>
  <c r="K334" i="44"/>
  <c r="K335" i="44"/>
  <c r="K336" i="44"/>
  <c r="K337" i="44"/>
  <c r="K339" i="44"/>
  <c r="K340" i="44"/>
  <c r="K341" i="44"/>
  <c r="K342" i="44"/>
  <c r="K343" i="44"/>
  <c r="K344" i="44"/>
  <c r="K345" i="44"/>
  <c r="K281" i="44"/>
  <c r="K282" i="44"/>
  <c r="K283" i="44"/>
  <c r="K285" i="44"/>
  <c r="K286" i="44"/>
  <c r="K288" i="44"/>
  <c r="K289" i="44"/>
  <c r="K290" i="44"/>
  <c r="K291" i="44"/>
  <c r="K292" i="44"/>
  <c r="K293" i="44"/>
  <c r="K294" i="44"/>
  <c r="K295" i="44"/>
  <c r="K296" i="44"/>
  <c r="K297" i="44"/>
  <c r="K298" i="44"/>
  <c r="K299" i="44"/>
  <c r="K300" i="44"/>
  <c r="K301" i="44"/>
  <c r="K302" i="44"/>
  <c r="K303" i="44"/>
  <c r="K304" i="44"/>
  <c r="K305" i="44"/>
  <c r="K306" i="44"/>
  <c r="K307" i="44"/>
  <c r="K308" i="44"/>
  <c r="K309" i="44"/>
  <c r="K310" i="44"/>
  <c r="K311" i="44"/>
  <c r="K313" i="44"/>
  <c r="K314" i="44"/>
  <c r="K315" i="44"/>
  <c r="K316" i="44"/>
  <c r="J364" i="44"/>
  <c r="J368" i="44"/>
  <c r="J369" i="44"/>
  <c r="J370" i="44"/>
  <c r="J372" i="44"/>
  <c r="J376" i="44"/>
  <c r="J378" i="44"/>
  <c r="J349" i="44"/>
  <c r="J350" i="44"/>
  <c r="J351" i="44"/>
  <c r="J352" i="44"/>
  <c r="J353" i="44"/>
  <c r="J354" i="44"/>
  <c r="J355" i="44"/>
  <c r="J356" i="44"/>
  <c r="J357" i="44"/>
  <c r="J359" i="44"/>
  <c r="J361" i="44"/>
  <c r="J319" i="44"/>
  <c r="J321" i="44"/>
  <c r="J322" i="44"/>
  <c r="J323" i="44"/>
  <c r="J325" i="44"/>
  <c r="J326" i="44"/>
  <c r="J327" i="44"/>
  <c r="J328" i="44"/>
  <c r="J329" i="44"/>
  <c r="J330" i="44"/>
  <c r="J331" i="44"/>
  <c r="J332" i="44"/>
  <c r="J333" i="44"/>
  <c r="J334" i="44"/>
  <c r="J335" i="44"/>
  <c r="J336" i="44"/>
  <c r="J337" i="44"/>
  <c r="J339" i="44"/>
  <c r="J340" i="44"/>
  <c r="J341" i="44"/>
  <c r="J342" i="44"/>
  <c r="J343" i="44"/>
  <c r="J344" i="44"/>
  <c r="J345" i="44"/>
  <c r="J281" i="44"/>
  <c r="J282" i="44"/>
  <c r="J283" i="44"/>
  <c r="J285" i="44"/>
  <c r="J286" i="44"/>
  <c r="J288" i="44"/>
  <c r="J289" i="44"/>
  <c r="J290" i="44"/>
  <c r="J291" i="44"/>
  <c r="J292" i="44"/>
  <c r="J293" i="44"/>
  <c r="J294" i="44"/>
  <c r="J295" i="44"/>
  <c r="J296" i="44"/>
  <c r="J297" i="44"/>
  <c r="J298" i="44"/>
  <c r="J299" i="44"/>
  <c r="J300" i="44"/>
  <c r="J301" i="44"/>
  <c r="J302" i="44"/>
  <c r="J303" i="44"/>
  <c r="J304" i="44"/>
  <c r="J305" i="44"/>
  <c r="J306" i="44"/>
  <c r="J307" i="44"/>
  <c r="J308" i="44"/>
  <c r="J309" i="44"/>
  <c r="J310" i="44"/>
  <c r="J311" i="44"/>
  <c r="J313" i="44"/>
  <c r="J314" i="44"/>
  <c r="J315" i="44"/>
  <c r="J316" i="44"/>
  <c r="E362" i="44"/>
  <c r="F362" i="44"/>
  <c r="G362" i="44"/>
  <c r="H362" i="44"/>
  <c r="I362" i="44"/>
  <c r="D362" i="44"/>
  <c r="E346" i="44"/>
  <c r="F346" i="44"/>
  <c r="G346" i="44"/>
  <c r="H346" i="44"/>
  <c r="I346" i="44"/>
  <c r="D346" i="44"/>
  <c r="E20" i="44"/>
  <c r="E6" i="44" s="1"/>
  <c r="F20" i="44"/>
  <c r="F6" i="44" s="1"/>
  <c r="G20" i="44"/>
  <c r="G6" i="44" s="1"/>
  <c r="H20" i="44"/>
  <c r="H6" i="44" s="1"/>
  <c r="I20" i="44"/>
  <c r="I6" i="44" s="1"/>
  <c r="D20" i="44"/>
  <c r="D6" i="44" s="1"/>
  <c r="P143" i="44"/>
  <c r="P144" i="44"/>
  <c r="P145" i="44"/>
  <c r="P146" i="44"/>
  <c r="P147" i="44"/>
  <c r="P148" i="44"/>
  <c r="P149" i="44"/>
  <c r="P150" i="44"/>
  <c r="P151" i="44"/>
  <c r="P152" i="44"/>
  <c r="P153" i="44"/>
  <c r="P154" i="44"/>
  <c r="P155" i="44"/>
  <c r="P157" i="44"/>
  <c r="P159" i="44"/>
  <c r="P160" i="44"/>
  <c r="P161" i="44"/>
  <c r="P162" i="44"/>
  <c r="P163" i="44"/>
  <c r="P164" i="44"/>
  <c r="P165" i="44"/>
  <c r="P166" i="44"/>
  <c r="P167" i="44"/>
  <c r="P168" i="44"/>
  <c r="P169" i="44"/>
  <c r="P170" i="44"/>
  <c r="P171" i="44"/>
  <c r="P172" i="44"/>
  <c r="P173" i="44"/>
  <c r="P174" i="44"/>
  <c r="O144" i="44"/>
  <c r="O146" i="44"/>
  <c r="O147" i="44"/>
  <c r="O148" i="44"/>
  <c r="O150" i="44"/>
  <c r="O152" i="44"/>
  <c r="O153" i="44"/>
  <c r="O154" i="44"/>
  <c r="O155" i="44"/>
  <c r="O156" i="44"/>
  <c r="O157" i="44"/>
  <c r="O158" i="44"/>
  <c r="O159" i="44"/>
  <c r="O160" i="44"/>
  <c r="O161" i="44"/>
  <c r="O162" i="44"/>
  <c r="O163" i="44"/>
  <c r="O164" i="44"/>
  <c r="O165" i="44"/>
  <c r="O166" i="44"/>
  <c r="O167" i="44"/>
  <c r="O168" i="44"/>
  <c r="O169" i="44"/>
  <c r="O170" i="44"/>
  <c r="O171" i="44"/>
  <c r="O172" i="44"/>
  <c r="O173" i="44"/>
  <c r="O174" i="44"/>
  <c r="O176" i="44"/>
  <c r="O177" i="44"/>
  <c r="O178" i="44"/>
  <c r="O179" i="44"/>
  <c r="O180" i="44"/>
  <c r="O182" i="44"/>
  <c r="O183" i="44"/>
  <c r="N143" i="44"/>
  <c r="N144" i="44"/>
  <c r="N145" i="44"/>
  <c r="N146" i="44"/>
  <c r="N147" i="44"/>
  <c r="N148" i="44"/>
  <c r="N149" i="44"/>
  <c r="N150" i="44"/>
  <c r="N151" i="44"/>
  <c r="N152" i="44"/>
  <c r="N153" i="44"/>
  <c r="N154" i="44"/>
  <c r="N155" i="44"/>
  <c r="N157" i="44"/>
  <c r="N159" i="44"/>
  <c r="N160" i="44"/>
  <c r="N161" i="44"/>
  <c r="N162" i="44"/>
  <c r="N163" i="44"/>
  <c r="N164" i="44"/>
  <c r="N165" i="44"/>
  <c r="N166" i="44"/>
  <c r="N167" i="44"/>
  <c r="N168" i="44"/>
  <c r="N169" i="44"/>
  <c r="N170" i="44"/>
  <c r="N171" i="44"/>
  <c r="N172" i="44"/>
  <c r="N173" i="44"/>
  <c r="M144" i="44"/>
  <c r="M146" i="44"/>
  <c r="M147" i="44"/>
  <c r="M148" i="44"/>
  <c r="M150" i="44"/>
  <c r="M152" i="44"/>
  <c r="M153" i="44"/>
  <c r="M154" i="44"/>
  <c r="M155" i="44"/>
  <c r="M156" i="44"/>
  <c r="M157" i="44"/>
  <c r="M158" i="44"/>
  <c r="M159" i="44"/>
  <c r="M160" i="44"/>
  <c r="M161" i="44"/>
  <c r="M162" i="44"/>
  <c r="M163" i="44"/>
  <c r="M164" i="44"/>
  <c r="M165" i="44"/>
  <c r="M166" i="44"/>
  <c r="M167" i="44"/>
  <c r="M168" i="44"/>
  <c r="M169" i="44"/>
  <c r="M170" i="44"/>
  <c r="M171" i="44"/>
  <c r="M172" i="44"/>
  <c r="L144" i="44"/>
  <c r="L146" i="44"/>
  <c r="L147" i="44"/>
  <c r="L148" i="44"/>
  <c r="L150" i="44"/>
  <c r="L152" i="44"/>
  <c r="L153" i="44"/>
  <c r="L154" i="44"/>
  <c r="L155" i="44"/>
  <c r="L156" i="44"/>
  <c r="L157" i="44"/>
  <c r="L158" i="44"/>
  <c r="L159" i="44"/>
  <c r="L160" i="44"/>
  <c r="L161" i="44"/>
  <c r="L162" i="44"/>
  <c r="L163" i="44"/>
  <c r="L164" i="44"/>
  <c r="L165" i="44"/>
  <c r="L166" i="44"/>
  <c r="L167" i="44"/>
  <c r="L168" i="44"/>
  <c r="L169" i="44"/>
  <c r="L170" i="44"/>
  <c r="L171" i="44"/>
  <c r="L172" i="44"/>
  <c r="L173" i="44"/>
  <c r="L174" i="44"/>
  <c r="L176" i="44"/>
  <c r="L177" i="44"/>
  <c r="L178" i="44"/>
  <c r="L179" i="44"/>
  <c r="L180" i="44"/>
  <c r="L182" i="44"/>
  <c r="L183" i="44"/>
  <c r="L184" i="44"/>
  <c r="L185" i="44"/>
  <c r="L186" i="44"/>
  <c r="L187" i="44"/>
  <c r="L188" i="44"/>
  <c r="L189" i="44"/>
  <c r="L190" i="44"/>
  <c r="L191" i="44"/>
  <c r="L192" i="44"/>
  <c r="L194" i="44"/>
  <c r="L195" i="44"/>
  <c r="L196" i="44"/>
  <c r="L197" i="44"/>
  <c r="L198" i="44"/>
  <c r="L201" i="44"/>
  <c r="L202" i="44"/>
  <c r="L203" i="44"/>
  <c r="K144" i="44"/>
  <c r="K146" i="44"/>
  <c r="K147" i="44"/>
  <c r="K148" i="44"/>
  <c r="K150" i="44"/>
  <c r="K152" i="44"/>
  <c r="K153" i="44"/>
  <c r="K154" i="44"/>
  <c r="K155" i="44"/>
  <c r="K156" i="44"/>
  <c r="K157" i="44"/>
  <c r="K158" i="44"/>
  <c r="K159" i="44"/>
  <c r="K160" i="44"/>
  <c r="K161" i="44"/>
  <c r="K162" i="44"/>
  <c r="K163" i="44"/>
  <c r="K164" i="44"/>
  <c r="K165" i="44"/>
  <c r="K166" i="44"/>
  <c r="K167" i="44"/>
  <c r="K168" i="44"/>
  <c r="K169" i="44"/>
  <c r="K170" i="44"/>
  <c r="K171" i="44"/>
  <c r="K172" i="44"/>
  <c r="K173" i="44"/>
  <c r="K174" i="44"/>
  <c r="O190" i="44"/>
  <c r="M190" i="44"/>
  <c r="K190" i="44"/>
  <c r="K176" i="44"/>
  <c r="K177" i="44"/>
  <c r="K178" i="44"/>
  <c r="K179" i="44"/>
  <c r="K180" i="44"/>
  <c r="K182" i="44"/>
  <c r="K183" i="44"/>
  <c r="K184" i="44"/>
  <c r="K185" i="44"/>
  <c r="K186" i="44"/>
  <c r="K187" i="44"/>
  <c r="K188" i="44"/>
  <c r="K189" i="44"/>
  <c r="M173" i="44"/>
  <c r="M174" i="44"/>
  <c r="M176" i="44"/>
  <c r="M177" i="44"/>
  <c r="M178" i="44"/>
  <c r="M179" i="44"/>
  <c r="M180" i="44"/>
  <c r="M182" i="44"/>
  <c r="M183" i="44"/>
  <c r="M184" i="44"/>
  <c r="M185" i="44"/>
  <c r="M186" i="44"/>
  <c r="M187" i="44"/>
  <c r="M188" i="44"/>
  <c r="O184" i="44"/>
  <c r="O185" i="44"/>
  <c r="O186" i="44"/>
  <c r="O187" i="44"/>
  <c r="O188" i="44"/>
  <c r="N174" i="44"/>
  <c r="N175" i="44"/>
  <c r="N176" i="44"/>
  <c r="N177" i="44"/>
  <c r="N178" i="44"/>
  <c r="N179" i="44"/>
  <c r="N180" i="44"/>
  <c r="N181" i="44"/>
  <c r="N183" i="44"/>
  <c r="N184" i="44"/>
  <c r="N185" i="44"/>
  <c r="N186" i="44"/>
  <c r="N187" i="44"/>
  <c r="N188" i="44"/>
  <c r="N189" i="44"/>
  <c r="P175" i="44"/>
  <c r="P176" i="44"/>
  <c r="P177" i="44"/>
  <c r="P178" i="44"/>
  <c r="P179" i="44"/>
  <c r="P180" i="44"/>
  <c r="P181" i="44"/>
  <c r="P183" i="44"/>
  <c r="P184" i="44"/>
  <c r="P185" i="44"/>
  <c r="P186" i="44"/>
  <c r="P187" i="44"/>
  <c r="O198" i="44"/>
  <c r="O201" i="44"/>
  <c r="O202" i="44"/>
  <c r="K195" i="44"/>
  <c r="K196" i="44"/>
  <c r="K197" i="44"/>
  <c r="K198" i="44"/>
  <c r="K201" i="44"/>
  <c r="M195" i="44"/>
  <c r="M196" i="44"/>
  <c r="M197" i="44"/>
  <c r="M198" i="44"/>
  <c r="J265" i="44"/>
  <c r="J266" i="44"/>
  <c r="J268" i="44"/>
  <c r="J270" i="44"/>
  <c r="J272" i="44"/>
  <c r="J273" i="44"/>
  <c r="J274" i="44"/>
  <c r="J275" i="44"/>
  <c r="J253" i="44"/>
  <c r="J255" i="44"/>
  <c r="J256" i="44"/>
  <c r="J257" i="44"/>
  <c r="J258" i="44"/>
  <c r="J260" i="44"/>
  <c r="J261" i="44"/>
  <c r="J262" i="44"/>
  <c r="J263" i="44"/>
  <c r="J233" i="44"/>
  <c r="J234" i="44"/>
  <c r="J235" i="44"/>
  <c r="J236" i="44"/>
  <c r="J237" i="44"/>
  <c r="J238" i="44"/>
  <c r="J239" i="44"/>
  <c r="J240" i="44"/>
  <c r="J241" i="44"/>
  <c r="J242" i="44"/>
  <c r="J243" i="44"/>
  <c r="J244" i="44"/>
  <c r="J247" i="44"/>
  <c r="J249" i="44"/>
  <c r="J250" i="44"/>
  <c r="J195" i="44"/>
  <c r="J196" i="44"/>
  <c r="J197" i="44"/>
  <c r="J198" i="44"/>
  <c r="J201" i="44"/>
  <c r="J202" i="44"/>
  <c r="J203" i="44"/>
  <c r="J204" i="44"/>
  <c r="J205" i="44"/>
  <c r="J206" i="44"/>
  <c r="J207" i="44"/>
  <c r="J208" i="44"/>
  <c r="J209" i="44"/>
  <c r="J210" i="44"/>
  <c r="J211" i="44"/>
  <c r="J214" i="44"/>
  <c r="J215" i="44"/>
  <c r="J216" i="44"/>
  <c r="J218" i="44"/>
  <c r="J219" i="44"/>
  <c r="J221" i="44"/>
  <c r="J223" i="44"/>
  <c r="J224" i="44"/>
  <c r="J226" i="44"/>
  <c r="J227" i="44"/>
  <c r="J228" i="44"/>
  <c r="J182" i="44"/>
  <c r="J183" i="44"/>
  <c r="J184" i="44"/>
  <c r="J185" i="44"/>
  <c r="J186" i="44"/>
  <c r="J187" i="44"/>
  <c r="J188" i="44"/>
  <c r="J189" i="44"/>
  <c r="J190" i="44"/>
  <c r="J191" i="44"/>
  <c r="J192" i="44"/>
  <c r="J144" i="44"/>
  <c r="J146" i="44"/>
  <c r="J147" i="44"/>
  <c r="J148" i="44"/>
  <c r="J150" i="44"/>
  <c r="J152" i="44"/>
  <c r="J153" i="44"/>
  <c r="J154" i="44"/>
  <c r="J155" i="44"/>
  <c r="J156" i="44"/>
  <c r="J157" i="44"/>
  <c r="J158" i="44"/>
  <c r="J159" i="44"/>
  <c r="J160" i="44"/>
  <c r="J161" i="44"/>
  <c r="J162" i="44"/>
  <c r="J163" i="44"/>
  <c r="J164" i="44"/>
  <c r="J165" i="44"/>
  <c r="J166" i="44"/>
  <c r="J167" i="44"/>
  <c r="J168" i="44"/>
  <c r="J169" i="44"/>
  <c r="J170" i="44"/>
  <c r="J171" i="44"/>
  <c r="J172" i="44"/>
  <c r="J173" i="44"/>
  <c r="J174" i="44"/>
  <c r="J176" i="44"/>
  <c r="J177" i="44"/>
  <c r="J178" i="44"/>
  <c r="J179" i="44"/>
  <c r="J180" i="44"/>
  <c r="P267" i="44"/>
  <c r="P268" i="44"/>
  <c r="P269" i="44"/>
  <c r="P270" i="44"/>
  <c r="P271" i="44"/>
  <c r="P272" i="44"/>
  <c r="P273" i="44"/>
  <c r="P275" i="44"/>
  <c r="O268" i="44"/>
  <c r="O270" i="44"/>
  <c r="O272" i="44"/>
  <c r="O273" i="44"/>
  <c r="O274" i="44"/>
  <c r="O275" i="44"/>
  <c r="N267" i="44"/>
  <c r="N268" i="44"/>
  <c r="N269" i="44"/>
  <c r="N270" i="44"/>
  <c r="N271" i="44"/>
  <c r="N272" i="44"/>
  <c r="N273" i="44"/>
  <c r="N275" i="44"/>
  <c r="M275" i="44"/>
  <c r="L275" i="44"/>
  <c r="K275" i="44"/>
  <c r="E276" i="44"/>
  <c r="F276" i="44"/>
  <c r="G276" i="44"/>
  <c r="H276" i="44"/>
  <c r="I276" i="44"/>
  <c r="D276" i="44"/>
  <c r="K255" i="44"/>
  <c r="K256" i="44"/>
  <c r="K257" i="44"/>
  <c r="K258" i="44"/>
  <c r="K260" i="44"/>
  <c r="K261" i="44"/>
  <c r="K262" i="44"/>
  <c r="K263" i="44"/>
  <c r="K265" i="44"/>
  <c r="K266" i="44"/>
  <c r="K268" i="44"/>
  <c r="K270" i="44"/>
  <c r="K272" i="44"/>
  <c r="K273" i="44"/>
  <c r="K274" i="44"/>
  <c r="L255" i="44"/>
  <c r="L256" i="44"/>
  <c r="L257" i="44"/>
  <c r="L258" i="44"/>
  <c r="L260" i="44"/>
  <c r="L261" i="44"/>
  <c r="L262" i="44"/>
  <c r="L263" i="44"/>
  <c r="L265" i="44"/>
  <c r="L266" i="44"/>
  <c r="L268" i="44"/>
  <c r="L270" i="44"/>
  <c r="L272" i="44"/>
  <c r="L273" i="44"/>
  <c r="L274" i="44"/>
  <c r="M249" i="44"/>
  <c r="M250" i="44"/>
  <c r="M252" i="44"/>
  <c r="M253" i="44"/>
  <c r="M255" i="44"/>
  <c r="M256" i="44"/>
  <c r="M257" i="44"/>
  <c r="M258" i="44"/>
  <c r="M260" i="44"/>
  <c r="M261" i="44"/>
  <c r="M262" i="44"/>
  <c r="M263" i="44"/>
  <c r="M265" i="44"/>
  <c r="M266" i="44"/>
  <c r="M268" i="44"/>
  <c r="M270" i="44"/>
  <c r="M272" i="44"/>
  <c r="M273" i="44"/>
  <c r="M274" i="44"/>
  <c r="N254" i="44"/>
  <c r="N255" i="44"/>
  <c r="N256" i="44"/>
  <c r="N257" i="44"/>
  <c r="N258" i="44"/>
  <c r="N259" i="44"/>
  <c r="N260" i="44"/>
  <c r="N261" i="44"/>
  <c r="N262" i="44"/>
  <c r="N263" i="44"/>
  <c r="N264" i="44"/>
  <c r="N265" i="44"/>
  <c r="N266" i="44"/>
  <c r="O247" i="44"/>
  <c r="O249" i="44"/>
  <c r="O250" i="44"/>
  <c r="O252" i="44"/>
  <c r="O253" i="44"/>
  <c r="O255" i="44"/>
  <c r="O256" i="44"/>
  <c r="O257" i="44"/>
  <c r="O258" i="44"/>
  <c r="O260" i="44"/>
  <c r="O261" i="44"/>
  <c r="O262" i="44"/>
  <c r="O263" i="44"/>
  <c r="O265" i="44"/>
  <c r="O266" i="44"/>
  <c r="P213" i="44"/>
  <c r="P214" i="44"/>
  <c r="P215" i="44"/>
  <c r="P216" i="44"/>
  <c r="P217" i="44"/>
  <c r="P218" i="44"/>
  <c r="P220" i="44"/>
  <c r="P221" i="44"/>
  <c r="P222" i="44"/>
  <c r="P223" i="44"/>
  <c r="P224" i="44"/>
  <c r="P225" i="44"/>
  <c r="P227" i="44"/>
  <c r="P230" i="44"/>
  <c r="P231" i="44"/>
  <c r="P232" i="44"/>
  <c r="P233" i="44"/>
  <c r="P234" i="44"/>
  <c r="P235" i="44"/>
  <c r="P236" i="44"/>
  <c r="P237" i="44"/>
  <c r="P238" i="44"/>
  <c r="P239" i="44"/>
  <c r="P240" i="44"/>
  <c r="P242" i="44"/>
  <c r="P245" i="44"/>
  <c r="P246" i="44"/>
  <c r="P247" i="44"/>
  <c r="P248" i="44"/>
  <c r="P249" i="44"/>
  <c r="P250" i="44"/>
  <c r="P252" i="44"/>
  <c r="P253" i="44"/>
  <c r="P254" i="44"/>
  <c r="P255" i="44"/>
  <c r="P256" i="44"/>
  <c r="P257" i="44"/>
  <c r="P258" i="44"/>
  <c r="P259" i="44"/>
  <c r="P260" i="44"/>
  <c r="P261" i="44"/>
  <c r="P262" i="44"/>
  <c r="P263" i="44"/>
  <c r="P264" i="44"/>
  <c r="P265" i="44"/>
  <c r="P266" i="44"/>
  <c r="O233" i="44"/>
  <c r="O234" i="44"/>
  <c r="O235" i="44"/>
  <c r="O236" i="44"/>
  <c r="O237" i="44"/>
  <c r="O238" i="44"/>
  <c r="O239" i="44"/>
  <c r="O240" i="44"/>
  <c r="O241" i="44"/>
  <c r="O242" i="44"/>
  <c r="O243" i="44"/>
  <c r="O244" i="44"/>
  <c r="N232" i="44"/>
  <c r="N233" i="44"/>
  <c r="N234" i="44"/>
  <c r="N235" i="44"/>
  <c r="N236" i="44"/>
  <c r="N237" i="44"/>
  <c r="N238" i="44"/>
  <c r="N239" i="44"/>
  <c r="N240" i="44"/>
  <c r="N242" i="44"/>
  <c r="N245" i="44"/>
  <c r="N246" i="44"/>
  <c r="N247" i="44"/>
  <c r="N248" i="44"/>
  <c r="N249" i="44"/>
  <c r="N250" i="44"/>
  <c r="M233" i="44"/>
  <c r="M234" i="44"/>
  <c r="M235" i="44"/>
  <c r="M236" i="44"/>
  <c r="M237" i="44"/>
  <c r="M238" i="44"/>
  <c r="M239" i="44"/>
  <c r="M240" i="44"/>
  <c r="M241" i="44"/>
  <c r="M242" i="44"/>
  <c r="M243" i="44"/>
  <c r="M244" i="44"/>
  <c r="M247" i="44"/>
  <c r="L233" i="44"/>
  <c r="L234" i="44"/>
  <c r="L235" i="44"/>
  <c r="L236" i="44"/>
  <c r="L237" i="44"/>
  <c r="L238" i="44"/>
  <c r="L239" i="44"/>
  <c r="L240" i="44"/>
  <c r="L241" i="44"/>
  <c r="L242" i="44"/>
  <c r="L243" i="44"/>
  <c r="L244" i="44"/>
  <c r="L247" i="44"/>
  <c r="L249" i="44"/>
  <c r="L250" i="44"/>
  <c r="K233" i="44"/>
  <c r="K234" i="44"/>
  <c r="K235" i="44"/>
  <c r="K236" i="44"/>
  <c r="K237" i="44"/>
  <c r="K238" i="44"/>
  <c r="K239" i="44"/>
  <c r="K240" i="44"/>
  <c r="K241" i="44"/>
  <c r="K242" i="44"/>
  <c r="K243" i="44"/>
  <c r="K244" i="44"/>
  <c r="K247" i="44"/>
  <c r="K249" i="44"/>
  <c r="J230" i="44"/>
  <c r="P203" i="44"/>
  <c r="P204" i="44"/>
  <c r="P206" i="44"/>
  <c r="P208" i="44"/>
  <c r="P209" i="44"/>
  <c r="P210" i="44"/>
  <c r="P212" i="44"/>
  <c r="O204" i="44"/>
  <c r="O205" i="44"/>
  <c r="O206" i="44"/>
  <c r="O207" i="44"/>
  <c r="O208" i="44"/>
  <c r="O209" i="44"/>
  <c r="O210" i="44"/>
  <c r="O211" i="44"/>
  <c r="O214" i="44"/>
  <c r="O215" i="44"/>
  <c r="O216" i="44"/>
  <c r="O218" i="44"/>
  <c r="O219" i="44"/>
  <c r="O221" i="44"/>
  <c r="O223" i="44"/>
  <c r="O224" i="44"/>
  <c r="N203" i="44"/>
  <c r="N204" i="44"/>
  <c r="N206" i="44"/>
  <c r="N208" i="44"/>
  <c r="N209" i="44"/>
  <c r="N210" i="44"/>
  <c r="N212" i="44"/>
  <c r="N213" i="44"/>
  <c r="N214" i="44"/>
  <c r="N215" i="44"/>
  <c r="N216" i="44"/>
  <c r="N217" i="44"/>
  <c r="N218" i="44"/>
  <c r="N220" i="44"/>
  <c r="N221" i="44"/>
  <c r="N222" i="44"/>
  <c r="N223" i="44"/>
  <c r="N224" i="44"/>
  <c r="N225" i="44"/>
  <c r="N227" i="44"/>
  <c r="M203" i="44"/>
  <c r="M204" i="44"/>
  <c r="M205" i="44"/>
  <c r="M206" i="44"/>
  <c r="M207" i="44"/>
  <c r="M208" i="44"/>
  <c r="M209" i="44"/>
  <c r="M210" i="44"/>
  <c r="M211" i="44"/>
  <c r="M214" i="44"/>
  <c r="M215" i="44"/>
  <c r="M216" i="44"/>
  <c r="M218" i="44"/>
  <c r="M219" i="44"/>
  <c r="M221" i="44"/>
  <c r="M223" i="44"/>
  <c r="M224" i="44"/>
  <c r="L204" i="44"/>
  <c r="L205" i="44"/>
  <c r="L206" i="44"/>
  <c r="L207" i="44"/>
  <c r="L208" i="44"/>
  <c r="L209" i="44"/>
  <c r="L210" i="44"/>
  <c r="L211" i="44"/>
  <c r="L214" i="44"/>
  <c r="L215" i="44"/>
  <c r="L216" i="44"/>
  <c r="L218" i="44"/>
  <c r="L219" i="44"/>
  <c r="L221" i="44"/>
  <c r="L223" i="44"/>
  <c r="L224" i="44"/>
  <c r="K205" i="44"/>
  <c r="K206" i="44"/>
  <c r="K207" i="44"/>
  <c r="K208" i="44"/>
  <c r="K209" i="44"/>
  <c r="K210" i="44"/>
  <c r="K211" i="44"/>
  <c r="K214" i="44"/>
  <c r="K215" i="44"/>
  <c r="K216" i="44"/>
  <c r="K218" i="44"/>
  <c r="K219" i="44"/>
  <c r="K221" i="44"/>
  <c r="K223" i="44"/>
  <c r="O227" i="44"/>
  <c r="O228" i="44"/>
  <c r="M227" i="44"/>
  <c r="M228" i="44"/>
  <c r="L227" i="44"/>
  <c r="L228" i="44"/>
  <c r="K227" i="44"/>
  <c r="K228" i="44"/>
  <c r="E229" i="44"/>
  <c r="F229" i="44"/>
  <c r="G229" i="44"/>
  <c r="H229" i="44"/>
  <c r="I229" i="44"/>
  <c r="D229" i="44"/>
  <c r="M396" i="44" l="1"/>
  <c r="N396" i="44"/>
  <c r="J396" i="44"/>
  <c r="O396" i="44"/>
  <c r="L396" i="44"/>
  <c r="N276" i="44"/>
  <c r="L276" i="44"/>
  <c r="M276" i="44"/>
  <c r="P229" i="44"/>
  <c r="P137" i="44"/>
  <c r="O134" i="44"/>
  <c r="N137" i="44"/>
  <c r="M134" i="44"/>
  <c r="L134" i="44"/>
  <c r="J134" i="44"/>
  <c r="E138" i="44"/>
  <c r="E18" i="44" s="1"/>
  <c r="F138" i="44"/>
  <c r="F18" i="44" s="1"/>
  <c r="G138" i="44"/>
  <c r="G18" i="44" s="1"/>
  <c r="H138" i="44"/>
  <c r="H18" i="44" s="1"/>
  <c r="I138" i="44"/>
  <c r="I18" i="44" s="1"/>
  <c r="D138" i="44"/>
  <c r="D18" i="44" s="1"/>
  <c r="J111" i="44"/>
  <c r="J113" i="44"/>
  <c r="J115" i="44"/>
  <c r="J118" i="44"/>
  <c r="J119" i="44"/>
  <c r="J124" i="44"/>
  <c r="P93" i="44"/>
  <c r="N87" i="44"/>
  <c r="M93" i="44"/>
  <c r="L93" i="44"/>
  <c r="K92" i="44"/>
  <c r="K93" i="44"/>
  <c r="J92" i="44"/>
  <c r="J93" i="44"/>
  <c r="P94" i="44"/>
  <c r="O93" i="44"/>
  <c r="N94" i="44"/>
  <c r="M74" i="44"/>
  <c r="M76" i="44"/>
  <c r="M78" i="44"/>
  <c r="M79" i="44"/>
  <c r="M80" i="44"/>
  <c r="M83" i="44"/>
  <c r="O73" i="44"/>
  <c r="O74" i="44"/>
  <c r="O76" i="44"/>
  <c r="O78" i="44"/>
  <c r="O79" i="44"/>
  <c r="O80" i="44"/>
  <c r="J70" i="44"/>
  <c r="J71" i="44"/>
  <c r="J72" i="44"/>
  <c r="J73" i="44"/>
  <c r="J74" i="44"/>
  <c r="J76" i="44"/>
  <c r="J78" i="44"/>
  <c r="J79" i="44"/>
  <c r="J80" i="44"/>
  <c r="D95" i="44"/>
  <c r="D16" i="44" s="1"/>
  <c r="E82" i="44"/>
  <c r="F82" i="44"/>
  <c r="F15" i="44" s="1"/>
  <c r="G82" i="44"/>
  <c r="G15" i="44" s="1"/>
  <c r="H82" i="44"/>
  <c r="H15" i="44" s="1"/>
  <c r="I82" i="44"/>
  <c r="I15" i="44" s="1"/>
  <c r="D82" i="44"/>
  <c r="D15" i="44" s="1"/>
  <c r="P46" i="44"/>
  <c r="P47" i="44"/>
  <c r="O46" i="44"/>
  <c r="N46" i="44"/>
  <c r="N47" i="44"/>
  <c r="M42" i="44"/>
  <c r="M43" i="44"/>
  <c r="M44" i="44"/>
  <c r="M45" i="44"/>
  <c r="M46" i="44"/>
  <c r="L46" i="44"/>
  <c r="K46" i="44"/>
  <c r="J46" i="44"/>
  <c r="E48" i="44"/>
  <c r="E14" i="44" s="1"/>
  <c r="F48" i="44"/>
  <c r="F14" i="44" s="1"/>
  <c r="G48" i="44"/>
  <c r="G14" i="44" s="1"/>
  <c r="H48" i="44"/>
  <c r="H14" i="44" s="1"/>
  <c r="I48" i="44"/>
  <c r="I14" i="44" s="1"/>
  <c r="D48" i="44"/>
  <c r="D14" i="44" s="1"/>
  <c r="N138" i="44" l="1"/>
  <c r="M82" i="44"/>
  <c r="E15" i="44"/>
  <c r="P9" i="24"/>
  <c r="P10" i="24"/>
  <c r="P11" i="24"/>
  <c r="P12" i="24"/>
  <c r="P13" i="24"/>
  <c r="P14" i="24"/>
  <c r="P15" i="24"/>
  <c r="P16" i="24"/>
  <c r="P17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3" i="24"/>
  <c r="P34" i="24"/>
  <c r="P37" i="24"/>
  <c r="P39" i="24"/>
  <c r="P41" i="24"/>
  <c r="P42" i="24"/>
  <c r="P43" i="24"/>
  <c r="P45" i="24"/>
  <c r="P47" i="24"/>
  <c r="P48" i="24"/>
  <c r="P49" i="24"/>
  <c r="P52" i="24"/>
  <c r="O6" i="24"/>
  <c r="O7" i="24"/>
  <c r="O8" i="24"/>
  <c r="O13" i="24"/>
  <c r="O15" i="24"/>
  <c r="O18" i="24"/>
  <c r="O21" i="24"/>
  <c r="O23" i="24"/>
  <c r="O28" i="24"/>
  <c r="O30" i="24"/>
  <c r="O31" i="24"/>
  <c r="O32" i="24"/>
  <c r="O34" i="24"/>
  <c r="O35" i="24"/>
  <c r="O36" i="24"/>
  <c r="O38" i="24"/>
  <c r="O40" i="24"/>
  <c r="O42" i="24"/>
  <c r="O44" i="24"/>
  <c r="O46" i="24"/>
  <c r="O47" i="24"/>
  <c r="O48" i="24"/>
  <c r="O49" i="24"/>
  <c r="O50" i="24"/>
  <c r="O51" i="24"/>
  <c r="N9" i="24"/>
  <c r="N10" i="24"/>
  <c r="N11" i="24"/>
  <c r="N12" i="24"/>
  <c r="N13" i="24"/>
  <c r="N14" i="24"/>
  <c r="N15" i="24"/>
  <c r="N16" i="24"/>
  <c r="N17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3" i="24"/>
  <c r="N34" i="24"/>
  <c r="N37" i="24"/>
  <c r="N39" i="24"/>
  <c r="N41" i="24"/>
  <c r="N42" i="24"/>
  <c r="N43" i="24"/>
  <c r="N45" i="24"/>
  <c r="N47" i="24"/>
  <c r="N48" i="24"/>
  <c r="N49" i="24"/>
  <c r="N52" i="24"/>
  <c r="M13" i="24"/>
  <c r="M15" i="24"/>
  <c r="M18" i="24"/>
  <c r="M21" i="24"/>
  <c r="M23" i="24"/>
  <c r="M28" i="24"/>
  <c r="M30" i="24"/>
  <c r="M31" i="24"/>
  <c r="M32" i="24"/>
  <c r="M34" i="24"/>
  <c r="M35" i="24"/>
  <c r="M36" i="24"/>
  <c r="M38" i="24"/>
  <c r="M40" i="24"/>
  <c r="M42" i="24"/>
  <c r="M44" i="24"/>
  <c r="M46" i="24"/>
  <c r="M47" i="24"/>
  <c r="M48" i="24"/>
  <c r="M49" i="24"/>
  <c r="M50" i="24"/>
  <c r="M51" i="24"/>
  <c r="M6" i="24"/>
  <c r="M7" i="24"/>
  <c r="M8" i="24"/>
  <c r="L6" i="24"/>
  <c r="L7" i="24"/>
  <c r="L8" i="24"/>
  <c r="L13" i="24"/>
  <c r="L15" i="24"/>
  <c r="L18" i="24"/>
  <c r="L21" i="24"/>
  <c r="L23" i="24"/>
  <c r="L28" i="24"/>
  <c r="L30" i="24"/>
  <c r="L31" i="24"/>
  <c r="L32" i="24"/>
  <c r="L34" i="24"/>
  <c r="L35" i="24"/>
  <c r="L36" i="24"/>
  <c r="L38" i="24"/>
  <c r="L40" i="24"/>
  <c r="L42" i="24"/>
  <c r="L44" i="24"/>
  <c r="L46" i="24"/>
  <c r="L47" i="24"/>
  <c r="L48" i="24"/>
  <c r="L49" i="24"/>
  <c r="L50" i="24"/>
  <c r="L51" i="24"/>
  <c r="K6" i="24"/>
  <c r="K7" i="24"/>
  <c r="K8" i="24"/>
  <c r="K13" i="24"/>
  <c r="K15" i="24"/>
  <c r="K18" i="24"/>
  <c r="K21" i="24"/>
  <c r="K23" i="24"/>
  <c r="K28" i="24"/>
  <c r="K30" i="24"/>
  <c r="K31" i="24"/>
  <c r="K32" i="24"/>
  <c r="K34" i="24"/>
  <c r="K35" i="24"/>
  <c r="K36" i="24"/>
  <c r="K38" i="24"/>
  <c r="K40" i="24"/>
  <c r="K42" i="24"/>
  <c r="K44" i="24"/>
  <c r="K46" i="24"/>
  <c r="K47" i="24"/>
  <c r="K48" i="24"/>
  <c r="K49" i="24"/>
  <c r="K50" i="24"/>
  <c r="K51" i="24"/>
  <c r="J21" i="24"/>
  <c r="J23" i="24"/>
  <c r="J28" i="24"/>
  <c r="J30" i="24"/>
  <c r="J31" i="24"/>
  <c r="J32" i="24"/>
  <c r="J34" i="24"/>
  <c r="J35" i="24"/>
  <c r="J36" i="24"/>
  <c r="J38" i="24"/>
  <c r="J40" i="24"/>
  <c r="J42" i="24"/>
  <c r="J44" i="24"/>
  <c r="J46" i="24"/>
  <c r="J47" i="24"/>
  <c r="J48" i="24"/>
  <c r="J49" i="24"/>
  <c r="J50" i="24"/>
  <c r="J51" i="24"/>
  <c r="J6" i="24"/>
  <c r="J7" i="24"/>
  <c r="J8" i="24"/>
  <c r="J13" i="24"/>
  <c r="J15" i="24"/>
  <c r="J18" i="24"/>
  <c r="P6" i="39"/>
  <c r="P8" i="39"/>
  <c r="P9" i="39"/>
  <c r="P10" i="39"/>
  <c r="P11" i="39"/>
  <c r="P12" i="39"/>
  <c r="P13" i="39"/>
  <c r="P14" i="39"/>
  <c r="P18" i="39"/>
  <c r="P19" i="39"/>
  <c r="P20" i="39"/>
  <c r="P21" i="39"/>
  <c r="P22" i="39"/>
  <c r="P23" i="39"/>
  <c r="P24" i="39"/>
  <c r="P25" i="39"/>
  <c r="P28" i="39"/>
  <c r="P31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9" i="39"/>
  <c r="P52" i="39"/>
  <c r="P53" i="39"/>
  <c r="P54" i="39"/>
  <c r="P56" i="39"/>
  <c r="P58" i="39"/>
  <c r="P60" i="39"/>
  <c r="P63" i="39"/>
  <c r="P64" i="39"/>
  <c r="P67" i="39"/>
  <c r="P68" i="39"/>
  <c r="P69" i="39"/>
  <c r="P70" i="39"/>
  <c r="P71" i="39"/>
  <c r="P72" i="39"/>
  <c r="P75" i="39"/>
  <c r="P76" i="39"/>
  <c r="P77" i="39"/>
  <c r="P78" i="39"/>
  <c r="P79" i="39"/>
  <c r="P80" i="39"/>
  <c r="P82" i="39"/>
  <c r="P85" i="39"/>
  <c r="P87" i="39"/>
  <c r="P91" i="39"/>
  <c r="P92" i="39"/>
  <c r="P94" i="39"/>
  <c r="P96" i="39"/>
  <c r="P97" i="39"/>
  <c r="P98" i="39"/>
  <c r="P99" i="39"/>
  <c r="P100" i="39"/>
  <c r="P101" i="39"/>
  <c r="P102" i="39"/>
  <c r="P103" i="39"/>
  <c r="P104" i="39"/>
  <c r="P109" i="39"/>
  <c r="P111" i="39"/>
  <c r="P112" i="39"/>
  <c r="P113" i="39"/>
  <c r="P114" i="39"/>
  <c r="P117" i="39"/>
  <c r="P119" i="39"/>
  <c r="P120" i="39"/>
  <c r="P121" i="39"/>
  <c r="P122" i="39"/>
  <c r="P123" i="39"/>
  <c r="P126" i="39"/>
  <c r="P128" i="39"/>
  <c r="P129" i="39"/>
  <c r="P130" i="39"/>
  <c r="P131" i="39"/>
  <c r="P133" i="39"/>
  <c r="P134" i="39"/>
  <c r="P135" i="39"/>
  <c r="P137" i="39"/>
  <c r="P138" i="39"/>
  <c r="P139" i="39"/>
  <c r="P142" i="39"/>
  <c r="P143" i="39"/>
  <c r="P144" i="39"/>
  <c r="P147" i="39"/>
  <c r="P148" i="39"/>
  <c r="P149" i="39"/>
  <c r="P151" i="39"/>
  <c r="P153" i="39"/>
  <c r="P154" i="39"/>
  <c r="P155" i="39"/>
  <c r="P156" i="39"/>
  <c r="P157" i="39"/>
  <c r="P159" i="39"/>
  <c r="P160" i="39"/>
  <c r="P162" i="39"/>
  <c r="P163" i="39"/>
  <c r="P164" i="39"/>
  <c r="P165" i="39"/>
  <c r="P166" i="39"/>
  <c r="P167" i="39"/>
  <c r="P168" i="39"/>
  <c r="P169" i="39"/>
  <c r="P172" i="39"/>
  <c r="P173" i="39"/>
  <c r="P174" i="39"/>
  <c r="P175" i="39"/>
  <c r="P176" i="39"/>
  <c r="P177" i="39"/>
  <c r="P178" i="39"/>
  <c r="P179" i="39"/>
  <c r="P180" i="39"/>
  <c r="P181" i="39"/>
  <c r="P186" i="39"/>
  <c r="P187" i="39"/>
  <c r="P188" i="39"/>
  <c r="P189" i="39"/>
  <c r="P190" i="39"/>
  <c r="P191" i="39"/>
  <c r="P192" i="39"/>
  <c r="P193" i="39"/>
  <c r="P194" i="39"/>
  <c r="P195" i="39"/>
  <c r="P197" i="39"/>
  <c r="P198" i="39"/>
  <c r="P199" i="39"/>
  <c r="P200" i="39"/>
  <c r="P202" i="39"/>
  <c r="P203" i="39"/>
  <c r="P204" i="39"/>
  <c r="P205" i="39"/>
  <c r="P206" i="39"/>
  <c r="P207" i="39"/>
  <c r="P208" i="39"/>
  <c r="P209" i="39"/>
  <c r="P210" i="39"/>
  <c r="P211" i="39"/>
  <c r="P212" i="39"/>
  <c r="P213" i="39"/>
  <c r="P214" i="39"/>
  <c r="P216" i="39"/>
  <c r="P217" i="39"/>
  <c r="P218" i="39"/>
  <c r="P221" i="39"/>
  <c r="P223" i="39"/>
  <c r="P224" i="39"/>
  <c r="P225" i="39"/>
  <c r="P226" i="39"/>
  <c r="P227" i="39"/>
  <c r="P230" i="39"/>
  <c r="P231" i="39"/>
  <c r="P232" i="39"/>
  <c r="P233" i="39"/>
  <c r="P236" i="39"/>
  <c r="P237" i="39"/>
  <c r="P238" i="39"/>
  <c r="P239" i="39"/>
  <c r="P240" i="39"/>
  <c r="P241" i="39"/>
  <c r="P242" i="39"/>
  <c r="P243" i="39"/>
  <c r="P244" i="39"/>
  <c r="P245" i="39"/>
  <c r="P247" i="39"/>
  <c r="P249" i="39"/>
  <c r="P251" i="39"/>
  <c r="P252" i="39"/>
  <c r="P253" i="39"/>
  <c r="P254" i="39"/>
  <c r="P255" i="39"/>
  <c r="P256" i="39"/>
  <c r="P258" i="39"/>
  <c r="P259" i="39"/>
  <c r="P260" i="39"/>
  <c r="P261" i="39"/>
  <c r="P262" i="39"/>
  <c r="P263" i="39"/>
  <c r="P264" i="39"/>
  <c r="P265" i="39"/>
  <c r="P266" i="39"/>
  <c r="P267" i="39"/>
  <c r="P268" i="39"/>
  <c r="P269" i="39"/>
  <c r="P270" i="39"/>
  <c r="P271" i="39"/>
  <c r="P274" i="39"/>
  <c r="P275" i="39"/>
  <c r="P277" i="39"/>
  <c r="P279" i="39"/>
  <c r="P280" i="39"/>
  <c r="P281" i="39"/>
  <c r="P282" i="39"/>
  <c r="P284" i="39"/>
  <c r="P285" i="39"/>
  <c r="P286" i="39"/>
  <c r="P287" i="39"/>
  <c r="P288" i="39"/>
  <c r="P289" i="39"/>
  <c r="P290" i="39"/>
  <c r="P291" i="39"/>
  <c r="P293" i="39"/>
  <c r="P294" i="39"/>
  <c r="P295" i="39"/>
  <c r="P296" i="39"/>
  <c r="P298" i="39"/>
  <c r="P299" i="39"/>
  <c r="P300" i="39"/>
  <c r="P301" i="39"/>
  <c r="P302" i="39"/>
  <c r="P303" i="39"/>
  <c r="P304" i="39"/>
  <c r="P305" i="39"/>
  <c r="P307" i="39"/>
  <c r="P308" i="39"/>
  <c r="P311" i="39"/>
  <c r="P312" i="39"/>
  <c r="P313" i="39"/>
  <c r="P314" i="39"/>
  <c r="P317" i="39"/>
  <c r="P318" i="39"/>
  <c r="P319" i="39"/>
  <c r="P320" i="39"/>
  <c r="P321" i="39"/>
  <c r="P322" i="39"/>
  <c r="P323" i="39"/>
  <c r="P324" i="39"/>
  <c r="P326" i="39"/>
  <c r="P327" i="39"/>
  <c r="P330" i="39"/>
  <c r="P331" i="39"/>
  <c r="P332" i="39"/>
  <c r="P333" i="39"/>
  <c r="P336" i="39"/>
  <c r="P337" i="39"/>
  <c r="P338" i="39"/>
  <c r="P339" i="39"/>
  <c r="P340" i="39"/>
  <c r="P341" i="39"/>
  <c r="P342" i="39"/>
  <c r="P343" i="39"/>
  <c r="P345" i="39"/>
  <c r="P346" i="39"/>
  <c r="P347" i="39"/>
  <c r="P348" i="39"/>
  <c r="P349" i="39"/>
  <c r="P350" i="39"/>
  <c r="P351" i="39"/>
  <c r="P352" i="39"/>
  <c r="P353" i="39"/>
  <c r="P354" i="39"/>
  <c r="P355" i="39"/>
  <c r="P356" i="39"/>
  <c r="P357" i="39"/>
  <c r="P358" i="39"/>
  <c r="P359" i="39"/>
  <c r="O7" i="39"/>
  <c r="O9" i="39"/>
  <c r="O11" i="39"/>
  <c r="O12" i="39"/>
  <c r="O14" i="39"/>
  <c r="O15" i="39"/>
  <c r="O16" i="39"/>
  <c r="O17" i="39"/>
  <c r="O19" i="39"/>
  <c r="O20" i="39"/>
  <c r="O21" i="39"/>
  <c r="O23" i="39"/>
  <c r="O24" i="39"/>
  <c r="O25" i="39"/>
  <c r="O26" i="39"/>
  <c r="O27" i="39"/>
  <c r="O29" i="39"/>
  <c r="O30" i="39"/>
  <c r="O31" i="39"/>
  <c r="O32" i="39"/>
  <c r="O34" i="39"/>
  <c r="O36" i="39"/>
  <c r="O37" i="39"/>
  <c r="O39" i="39"/>
  <c r="O41" i="39"/>
  <c r="O42" i="39"/>
  <c r="O43" i="39"/>
  <c r="O45" i="39"/>
  <c r="O46" i="39"/>
  <c r="O47" i="39"/>
  <c r="O48" i="39"/>
  <c r="O49" i="39"/>
  <c r="O50" i="39"/>
  <c r="O51" i="39"/>
  <c r="O55" i="39"/>
  <c r="O57" i="39"/>
  <c r="O58" i="39"/>
  <c r="O59" i="39"/>
  <c r="O60" i="39"/>
  <c r="O61" i="39"/>
  <c r="O62" i="39"/>
  <c r="O63" i="39"/>
  <c r="O64" i="39"/>
  <c r="O65" i="39"/>
  <c r="O66" i="39"/>
  <c r="O67" i="39"/>
  <c r="O68" i="39"/>
  <c r="O69" i="39"/>
  <c r="O70" i="39"/>
  <c r="O71" i="39"/>
  <c r="O73" i="39"/>
  <c r="O74" i="39"/>
  <c r="O75" i="39"/>
  <c r="O76" i="39"/>
  <c r="O77" i="39"/>
  <c r="O80" i="39"/>
  <c r="O81" i="39"/>
  <c r="O82" i="39"/>
  <c r="O83" i="39"/>
  <c r="O84" i="39"/>
  <c r="O85" i="39"/>
  <c r="O86" i="39"/>
  <c r="O87" i="39"/>
  <c r="O88" i="39"/>
  <c r="O89" i="39"/>
  <c r="O90" i="39"/>
  <c r="O91" i="39"/>
  <c r="O93" i="39"/>
  <c r="O95" i="39"/>
  <c r="O97" i="39"/>
  <c r="O99" i="39"/>
  <c r="O100" i="39"/>
  <c r="O101" i="39"/>
  <c r="O103" i="39"/>
  <c r="O104" i="39"/>
  <c r="O105" i="39"/>
  <c r="O106" i="39"/>
  <c r="O107" i="39"/>
  <c r="O108" i="39"/>
  <c r="O109" i="39"/>
  <c r="O110" i="39"/>
  <c r="O111" i="39"/>
  <c r="O113" i="39"/>
  <c r="O114" i="39"/>
  <c r="O115" i="39"/>
  <c r="O116" i="39"/>
  <c r="O117" i="39"/>
  <c r="O118" i="39"/>
  <c r="O120" i="39"/>
  <c r="O121" i="39"/>
  <c r="O123" i="39"/>
  <c r="O124" i="39"/>
  <c r="O125" i="39"/>
  <c r="O126" i="39"/>
  <c r="O127" i="39"/>
  <c r="O128" i="39"/>
  <c r="O130" i="39"/>
  <c r="O132" i="39"/>
  <c r="O135" i="39"/>
  <c r="O136" i="39"/>
  <c r="O137" i="39"/>
  <c r="O139" i="39"/>
  <c r="O140" i="39"/>
  <c r="O141" i="39"/>
  <c r="O144" i="39"/>
  <c r="O145" i="39"/>
  <c r="O146" i="39"/>
  <c r="O147" i="39"/>
  <c r="O149" i="39"/>
  <c r="O150" i="39"/>
  <c r="O152" i="39"/>
  <c r="O154" i="39"/>
  <c r="O156" i="39"/>
  <c r="O157" i="39"/>
  <c r="O158" i="39"/>
  <c r="O160" i="39"/>
  <c r="O161" i="39"/>
  <c r="O170" i="39"/>
  <c r="O171" i="39"/>
  <c r="O173" i="39"/>
  <c r="O174" i="39"/>
  <c r="O175" i="39"/>
  <c r="O177" i="39"/>
  <c r="O178" i="39"/>
  <c r="O179" i="39"/>
  <c r="O180" i="39"/>
  <c r="O181" i="39"/>
  <c r="O182" i="39"/>
  <c r="O183" i="39"/>
  <c r="O184" i="39"/>
  <c r="O185" i="39"/>
  <c r="O186" i="39"/>
  <c r="O189" i="39"/>
  <c r="O190" i="39"/>
  <c r="O191" i="39"/>
  <c r="O193" i="39"/>
  <c r="O196" i="39"/>
  <c r="O197" i="39"/>
  <c r="O198" i="39"/>
  <c r="O200" i="39"/>
  <c r="O201" i="39"/>
  <c r="O202" i="39"/>
  <c r="O203" i="39"/>
  <c r="O204" i="39"/>
  <c r="O205" i="39"/>
  <c r="O206" i="39"/>
  <c r="O207" i="39"/>
  <c r="O208" i="39"/>
  <c r="O210" i="39"/>
  <c r="O212" i="39"/>
  <c r="O213" i="39"/>
  <c r="O214" i="39"/>
  <c r="O215" i="39"/>
  <c r="O217" i="39"/>
  <c r="O218" i="39"/>
  <c r="O219" i="39"/>
  <c r="O220" i="39"/>
  <c r="O222" i="39"/>
  <c r="O223" i="39"/>
  <c r="O227" i="39"/>
  <c r="O228" i="39"/>
  <c r="O229" i="39"/>
  <c r="O230" i="39"/>
  <c r="O231" i="39"/>
  <c r="O232" i="39"/>
  <c r="O233" i="39"/>
  <c r="O234" i="39"/>
  <c r="O235" i="39"/>
  <c r="O236" i="39"/>
  <c r="O237" i="39"/>
  <c r="O238" i="39"/>
  <c r="O239" i="39"/>
  <c r="O240" i="39"/>
  <c r="O241" i="39"/>
  <c r="O242" i="39"/>
  <c r="O243" i="39"/>
  <c r="O244" i="39"/>
  <c r="O246" i="39"/>
  <c r="O248" i="39"/>
  <c r="O249" i="39"/>
  <c r="O250" i="39"/>
  <c r="O251" i="39"/>
  <c r="O252" i="39"/>
  <c r="O255" i="39"/>
  <c r="O256" i="39"/>
  <c r="O257" i="39"/>
  <c r="O261" i="39"/>
  <c r="O262" i="39"/>
  <c r="O263" i="39"/>
  <c r="O264" i="39"/>
  <c r="O265" i="39"/>
  <c r="O267" i="39"/>
  <c r="O268" i="39"/>
  <c r="O269" i="39"/>
  <c r="O270" i="39"/>
  <c r="O271" i="39"/>
  <c r="O272" i="39"/>
  <c r="O273" i="39"/>
  <c r="O275" i="39"/>
  <c r="O276" i="39"/>
  <c r="O277" i="39"/>
  <c r="O278" i="39"/>
  <c r="O279" i="39"/>
  <c r="O280" i="39"/>
  <c r="O283" i="39"/>
  <c r="O285" i="39"/>
  <c r="O288" i="39"/>
  <c r="O289" i="39"/>
  <c r="O290" i="39"/>
  <c r="O292" i="39"/>
  <c r="O293" i="39"/>
  <c r="O294" i="39"/>
  <c r="O295" i="39"/>
  <c r="O296" i="39"/>
  <c r="O297" i="39"/>
  <c r="O298" i="39"/>
  <c r="O300" i="39"/>
  <c r="O301" i="39"/>
  <c r="O302" i="39"/>
  <c r="O303" i="39"/>
  <c r="O305" i="39"/>
  <c r="O306" i="39"/>
  <c r="O307" i="39"/>
  <c r="O308" i="39"/>
  <c r="O309" i="39"/>
  <c r="O310" i="39"/>
  <c r="O311" i="39"/>
  <c r="O312" i="39"/>
  <c r="O313" i="39"/>
  <c r="O314" i="39"/>
  <c r="O315" i="39"/>
  <c r="O316" i="39"/>
  <c r="O317" i="39"/>
  <c r="O318" i="39"/>
  <c r="O320" i="39"/>
  <c r="O321" i="39"/>
  <c r="O322" i="39"/>
  <c r="O323" i="39"/>
  <c r="O325" i="39"/>
  <c r="O328" i="39"/>
  <c r="O329" i="39"/>
  <c r="O330" i="39"/>
  <c r="O331" i="39"/>
  <c r="O333" i="39"/>
  <c r="O334" i="39"/>
  <c r="O335" i="39"/>
  <c r="O336" i="39"/>
  <c r="O337" i="39"/>
  <c r="O339" i="39"/>
  <c r="O340" i="39"/>
  <c r="O342" i="39"/>
  <c r="O344" i="39"/>
  <c r="O345" i="39"/>
  <c r="O346" i="39"/>
  <c r="O347" i="39"/>
  <c r="O348" i="39"/>
  <c r="O349" i="39"/>
  <c r="O351" i="39"/>
  <c r="O353" i="39"/>
  <c r="O354" i="39"/>
  <c r="O355" i="39"/>
  <c r="O356" i="39"/>
  <c r="O358" i="39"/>
  <c r="O359" i="39"/>
  <c r="O360" i="39"/>
  <c r="N6" i="39"/>
  <c r="N8" i="39"/>
  <c r="N9" i="39"/>
  <c r="N10" i="39"/>
  <c r="N11" i="39"/>
  <c r="N12" i="39"/>
  <c r="N13" i="39"/>
  <c r="N14" i="39"/>
  <c r="N18" i="39"/>
  <c r="N19" i="39"/>
  <c r="N20" i="39"/>
  <c r="N21" i="39"/>
  <c r="N22" i="39"/>
  <c r="N23" i="39"/>
  <c r="N24" i="39"/>
  <c r="N25" i="39"/>
  <c r="N28" i="39"/>
  <c r="N31" i="39"/>
  <c r="N33" i="39"/>
  <c r="N34" i="39"/>
  <c r="N35" i="39"/>
  <c r="N36" i="39"/>
  <c r="N37" i="39"/>
  <c r="N38" i="39"/>
  <c r="N39" i="39"/>
  <c r="N40" i="39"/>
  <c r="N41" i="39"/>
  <c r="N42" i="39"/>
  <c r="N43" i="39"/>
  <c r="N44" i="39"/>
  <c r="N45" i="39"/>
  <c r="N49" i="39"/>
  <c r="N52" i="39"/>
  <c r="N53" i="39"/>
  <c r="N54" i="39"/>
  <c r="N56" i="39"/>
  <c r="N58" i="39"/>
  <c r="N60" i="39"/>
  <c r="N63" i="39"/>
  <c r="N64" i="39"/>
  <c r="N67" i="39"/>
  <c r="N68" i="39"/>
  <c r="N69" i="39"/>
  <c r="N70" i="39"/>
  <c r="N71" i="39"/>
  <c r="N72" i="39"/>
  <c r="N75" i="39"/>
  <c r="N76" i="39"/>
  <c r="N77" i="39"/>
  <c r="N78" i="39"/>
  <c r="N79" i="39"/>
  <c r="N80" i="39"/>
  <c r="N82" i="39"/>
  <c r="N85" i="39"/>
  <c r="N87" i="39"/>
  <c r="N91" i="39"/>
  <c r="N92" i="39"/>
  <c r="N94" i="39"/>
  <c r="N96" i="39"/>
  <c r="N97" i="39"/>
  <c r="N98" i="39"/>
  <c r="N99" i="39"/>
  <c r="N100" i="39"/>
  <c r="N101" i="39"/>
  <c r="N102" i="39"/>
  <c r="N103" i="39"/>
  <c r="N104" i="39"/>
  <c r="N109" i="39"/>
  <c r="N111" i="39"/>
  <c r="N112" i="39"/>
  <c r="N113" i="39"/>
  <c r="N114" i="39"/>
  <c r="N117" i="39"/>
  <c r="N119" i="39"/>
  <c r="N120" i="39"/>
  <c r="N121" i="39"/>
  <c r="N122" i="39"/>
  <c r="N123" i="39"/>
  <c r="N126" i="39"/>
  <c r="N128" i="39"/>
  <c r="N129" i="39"/>
  <c r="N130" i="39"/>
  <c r="N131" i="39"/>
  <c r="N133" i="39"/>
  <c r="N134" i="39"/>
  <c r="N135" i="39"/>
  <c r="N137" i="39"/>
  <c r="N138" i="39"/>
  <c r="N139" i="39"/>
  <c r="N142" i="39"/>
  <c r="N143" i="39"/>
  <c r="N144" i="39"/>
  <c r="N147" i="39"/>
  <c r="N148" i="39"/>
  <c r="N149" i="39"/>
  <c r="N151" i="39"/>
  <c r="N153" i="39"/>
  <c r="N154" i="39"/>
  <c r="N155" i="39"/>
  <c r="N156" i="39"/>
  <c r="N157" i="39"/>
  <c r="N159" i="39"/>
  <c r="N160" i="39"/>
  <c r="N162" i="39"/>
  <c r="N163" i="39"/>
  <c r="N164" i="39"/>
  <c r="N165" i="39"/>
  <c r="N166" i="39"/>
  <c r="N167" i="39"/>
  <c r="N168" i="39"/>
  <c r="N169" i="39"/>
  <c r="N172" i="39"/>
  <c r="N173" i="39"/>
  <c r="N174" i="39"/>
  <c r="N175" i="39"/>
  <c r="N176" i="39"/>
  <c r="N177" i="39"/>
  <c r="N178" i="39"/>
  <c r="N179" i="39"/>
  <c r="N180" i="39"/>
  <c r="N181" i="39"/>
  <c r="N186" i="39"/>
  <c r="N187" i="39"/>
  <c r="N188" i="39"/>
  <c r="N189" i="39"/>
  <c r="N190" i="39"/>
  <c r="N191" i="39"/>
  <c r="N192" i="39"/>
  <c r="N193" i="39"/>
  <c r="N194" i="39"/>
  <c r="N195" i="39"/>
  <c r="N197" i="39"/>
  <c r="N198" i="39"/>
  <c r="N199" i="39"/>
  <c r="N200" i="39"/>
  <c r="N202" i="39"/>
  <c r="N203" i="39"/>
  <c r="N204" i="39"/>
  <c r="N205" i="39"/>
  <c r="N206" i="39"/>
  <c r="N207" i="39"/>
  <c r="N208" i="39"/>
  <c r="N209" i="39"/>
  <c r="N210" i="39"/>
  <c r="N211" i="39"/>
  <c r="N212" i="39"/>
  <c r="N213" i="39"/>
  <c r="N214" i="39"/>
  <c r="N216" i="39"/>
  <c r="N217" i="39"/>
  <c r="N218" i="39"/>
  <c r="N221" i="39"/>
  <c r="N223" i="39"/>
  <c r="N224" i="39"/>
  <c r="N225" i="39"/>
  <c r="N226" i="39"/>
  <c r="N227" i="39"/>
  <c r="N230" i="39"/>
  <c r="N231" i="39"/>
  <c r="N232" i="39"/>
  <c r="N233" i="39"/>
  <c r="N236" i="39"/>
  <c r="N237" i="39"/>
  <c r="N238" i="39"/>
  <c r="N239" i="39"/>
  <c r="N240" i="39"/>
  <c r="N241" i="39"/>
  <c r="N242" i="39"/>
  <c r="N243" i="39"/>
  <c r="N244" i="39"/>
  <c r="N245" i="39"/>
  <c r="N247" i="39"/>
  <c r="N249" i="39"/>
  <c r="N251" i="39"/>
  <c r="N252" i="39"/>
  <c r="N253" i="39"/>
  <c r="N254" i="39"/>
  <c r="N255" i="39"/>
  <c r="N256" i="39"/>
  <c r="N258" i="39"/>
  <c r="N259" i="39"/>
  <c r="N260" i="39"/>
  <c r="N261" i="39"/>
  <c r="N262" i="39"/>
  <c r="N263" i="39"/>
  <c r="N264" i="39"/>
  <c r="N265" i="39"/>
  <c r="N266" i="39"/>
  <c r="N267" i="39"/>
  <c r="N268" i="39"/>
  <c r="N269" i="39"/>
  <c r="N270" i="39"/>
  <c r="N271" i="39"/>
  <c r="N274" i="39"/>
  <c r="N275" i="39"/>
  <c r="N277" i="39"/>
  <c r="N279" i="39"/>
  <c r="N280" i="39"/>
  <c r="N281" i="39"/>
  <c r="N282" i="39"/>
  <c r="N284" i="39"/>
  <c r="N285" i="39"/>
  <c r="N286" i="39"/>
  <c r="N287" i="39"/>
  <c r="N288" i="39"/>
  <c r="N289" i="39"/>
  <c r="N290" i="39"/>
  <c r="N291" i="39"/>
  <c r="N293" i="39"/>
  <c r="N294" i="39"/>
  <c r="N295" i="39"/>
  <c r="N296" i="39"/>
  <c r="N298" i="39"/>
  <c r="N299" i="39"/>
  <c r="N300" i="39"/>
  <c r="N301" i="39"/>
  <c r="N302" i="39"/>
  <c r="N303" i="39"/>
  <c r="N304" i="39"/>
  <c r="N305" i="39"/>
  <c r="N307" i="39"/>
  <c r="N308" i="39"/>
  <c r="N311" i="39"/>
  <c r="N312" i="39"/>
  <c r="N313" i="39"/>
  <c r="N314" i="39"/>
  <c r="N317" i="39"/>
  <c r="N318" i="39"/>
  <c r="N319" i="39"/>
  <c r="N320" i="39"/>
  <c r="N321" i="39"/>
  <c r="N322" i="39"/>
  <c r="N323" i="39"/>
  <c r="N324" i="39"/>
  <c r="N326" i="39"/>
  <c r="N327" i="39"/>
  <c r="N330" i="39"/>
  <c r="N331" i="39"/>
  <c r="N332" i="39"/>
  <c r="N333" i="39"/>
  <c r="N336" i="39"/>
  <c r="N337" i="39"/>
  <c r="N338" i="39"/>
  <c r="N339" i="39"/>
  <c r="N340" i="39"/>
  <c r="N341" i="39"/>
  <c r="N342" i="39"/>
  <c r="N343" i="39"/>
  <c r="N345" i="39"/>
  <c r="N346" i="39"/>
  <c r="N347" i="39"/>
  <c r="N348" i="39"/>
  <c r="N349" i="39"/>
  <c r="N350" i="39"/>
  <c r="N351" i="39"/>
  <c r="N352" i="39"/>
  <c r="N353" i="39"/>
  <c r="N354" i="39"/>
  <c r="N355" i="39"/>
  <c r="N356" i="39"/>
  <c r="N357" i="39"/>
  <c r="N358" i="39"/>
  <c r="N359" i="39"/>
  <c r="M7" i="39"/>
  <c r="M9" i="39"/>
  <c r="M11" i="39"/>
  <c r="M12" i="39"/>
  <c r="M14" i="39"/>
  <c r="M15" i="39"/>
  <c r="M16" i="39"/>
  <c r="M17" i="39"/>
  <c r="M19" i="39"/>
  <c r="M20" i="39"/>
  <c r="M21" i="39"/>
  <c r="M23" i="39"/>
  <c r="M24" i="39"/>
  <c r="M25" i="39"/>
  <c r="M26" i="39"/>
  <c r="M27" i="39"/>
  <c r="M29" i="39"/>
  <c r="M30" i="39"/>
  <c r="M31" i="39"/>
  <c r="M32" i="39"/>
  <c r="M34" i="39"/>
  <c r="M36" i="39"/>
  <c r="M37" i="39"/>
  <c r="M39" i="39"/>
  <c r="M41" i="39"/>
  <c r="M42" i="39"/>
  <c r="M43" i="39"/>
  <c r="M45" i="39"/>
  <c r="M46" i="39"/>
  <c r="M47" i="39"/>
  <c r="M48" i="39"/>
  <c r="M49" i="39"/>
  <c r="M50" i="39"/>
  <c r="M51" i="39"/>
  <c r="M55" i="39"/>
  <c r="M57" i="39"/>
  <c r="M58" i="39"/>
  <c r="M59" i="39"/>
  <c r="M60" i="39"/>
  <c r="M61" i="39"/>
  <c r="M62" i="39"/>
  <c r="M63" i="39"/>
  <c r="M64" i="39"/>
  <c r="M65" i="39"/>
  <c r="M66" i="39"/>
  <c r="M67" i="39"/>
  <c r="M68" i="39"/>
  <c r="M69" i="39"/>
  <c r="M70" i="39"/>
  <c r="M71" i="39"/>
  <c r="M73" i="39"/>
  <c r="M74" i="39"/>
  <c r="M75" i="39"/>
  <c r="M76" i="39"/>
  <c r="M77" i="39"/>
  <c r="M80" i="39"/>
  <c r="M81" i="39"/>
  <c r="M82" i="39"/>
  <c r="M83" i="39"/>
  <c r="M84" i="39"/>
  <c r="M85" i="39"/>
  <c r="M86" i="39"/>
  <c r="M87" i="39"/>
  <c r="M88" i="39"/>
  <c r="M89" i="39"/>
  <c r="M90" i="39"/>
  <c r="M91" i="39"/>
  <c r="M93" i="39"/>
  <c r="M95" i="39"/>
  <c r="M97" i="39"/>
  <c r="M99" i="39"/>
  <c r="M100" i="39"/>
  <c r="M101" i="39"/>
  <c r="M103" i="39"/>
  <c r="M104" i="39"/>
  <c r="M105" i="39"/>
  <c r="M106" i="39"/>
  <c r="M107" i="39"/>
  <c r="M108" i="39"/>
  <c r="M109" i="39"/>
  <c r="M110" i="39"/>
  <c r="M111" i="39"/>
  <c r="M113" i="39"/>
  <c r="M114" i="39"/>
  <c r="M115" i="39"/>
  <c r="M116" i="39"/>
  <c r="M117" i="39"/>
  <c r="M118" i="39"/>
  <c r="M120" i="39"/>
  <c r="M121" i="39"/>
  <c r="M123" i="39"/>
  <c r="M124" i="39"/>
  <c r="M125" i="39"/>
  <c r="M126" i="39"/>
  <c r="M127" i="39"/>
  <c r="M128" i="39"/>
  <c r="M130" i="39"/>
  <c r="M132" i="39"/>
  <c r="M135" i="39"/>
  <c r="M136" i="39"/>
  <c r="M137" i="39"/>
  <c r="M139" i="39"/>
  <c r="M140" i="39"/>
  <c r="M141" i="39"/>
  <c r="M144" i="39"/>
  <c r="M145" i="39"/>
  <c r="M146" i="39"/>
  <c r="M147" i="39"/>
  <c r="M149" i="39"/>
  <c r="M150" i="39"/>
  <c r="M152" i="39"/>
  <c r="M154" i="39"/>
  <c r="M156" i="39"/>
  <c r="M157" i="39"/>
  <c r="M158" i="39"/>
  <c r="M160" i="39"/>
  <c r="M161" i="39"/>
  <c r="M170" i="39"/>
  <c r="M171" i="39"/>
  <c r="M173" i="39"/>
  <c r="M174" i="39"/>
  <c r="M175" i="39"/>
  <c r="M177" i="39"/>
  <c r="M178" i="39"/>
  <c r="M179" i="39"/>
  <c r="M180" i="39"/>
  <c r="M181" i="39"/>
  <c r="M182" i="39"/>
  <c r="M183" i="39"/>
  <c r="M184" i="39"/>
  <c r="M185" i="39"/>
  <c r="M186" i="39"/>
  <c r="M189" i="39"/>
  <c r="M190" i="39"/>
  <c r="M191" i="39"/>
  <c r="M193" i="39"/>
  <c r="M196" i="39"/>
  <c r="M197" i="39"/>
  <c r="M198" i="39"/>
  <c r="M200" i="39"/>
  <c r="M201" i="39"/>
  <c r="M202" i="39"/>
  <c r="M203" i="39"/>
  <c r="M204" i="39"/>
  <c r="M205" i="39"/>
  <c r="M206" i="39"/>
  <c r="M207" i="39"/>
  <c r="M208" i="39"/>
  <c r="M210" i="39"/>
  <c r="M212" i="39"/>
  <c r="M213" i="39"/>
  <c r="M214" i="39"/>
  <c r="M215" i="39"/>
  <c r="M217" i="39"/>
  <c r="M218" i="39"/>
  <c r="M219" i="39"/>
  <c r="M220" i="39"/>
  <c r="M222" i="39"/>
  <c r="M223" i="39"/>
  <c r="M227" i="39"/>
  <c r="M228" i="39"/>
  <c r="M229" i="39"/>
  <c r="M230" i="39"/>
  <c r="M231" i="39"/>
  <c r="M232" i="39"/>
  <c r="M233" i="39"/>
  <c r="M234" i="39"/>
  <c r="M235" i="39"/>
  <c r="M236" i="39"/>
  <c r="M237" i="39"/>
  <c r="M238" i="39"/>
  <c r="M239" i="39"/>
  <c r="M240" i="39"/>
  <c r="M241" i="39"/>
  <c r="M242" i="39"/>
  <c r="M243" i="39"/>
  <c r="M244" i="39"/>
  <c r="M246" i="39"/>
  <c r="M248" i="39"/>
  <c r="M249" i="39"/>
  <c r="M250" i="39"/>
  <c r="M251" i="39"/>
  <c r="M252" i="39"/>
  <c r="M255" i="39"/>
  <c r="M256" i="39"/>
  <c r="M257" i="39"/>
  <c r="M261" i="39"/>
  <c r="M262" i="39"/>
  <c r="M263" i="39"/>
  <c r="M264" i="39"/>
  <c r="M265" i="39"/>
  <c r="M267" i="39"/>
  <c r="M268" i="39"/>
  <c r="M269" i="39"/>
  <c r="M270" i="39"/>
  <c r="M271" i="39"/>
  <c r="M272" i="39"/>
  <c r="M273" i="39"/>
  <c r="M275" i="39"/>
  <c r="M276" i="39"/>
  <c r="M277" i="39"/>
  <c r="M278" i="39"/>
  <c r="M279" i="39"/>
  <c r="M280" i="39"/>
  <c r="M283" i="39"/>
  <c r="M285" i="39"/>
  <c r="M288" i="39"/>
  <c r="M289" i="39"/>
  <c r="M290" i="39"/>
  <c r="M292" i="39"/>
  <c r="M293" i="39"/>
  <c r="M294" i="39"/>
  <c r="M295" i="39"/>
  <c r="M296" i="39"/>
  <c r="M297" i="39"/>
  <c r="M298" i="39"/>
  <c r="M300" i="39"/>
  <c r="M301" i="39"/>
  <c r="M302" i="39"/>
  <c r="M303" i="39"/>
  <c r="M305" i="39"/>
  <c r="M306" i="39"/>
  <c r="M307" i="39"/>
  <c r="M308" i="39"/>
  <c r="M309" i="39"/>
  <c r="M310" i="39"/>
  <c r="M311" i="39"/>
  <c r="M312" i="39"/>
  <c r="M313" i="39"/>
  <c r="M314" i="39"/>
  <c r="M315" i="39"/>
  <c r="M316" i="39"/>
  <c r="M317" i="39"/>
  <c r="M318" i="39"/>
  <c r="M320" i="39"/>
  <c r="M321" i="39"/>
  <c r="M322" i="39"/>
  <c r="M323" i="39"/>
  <c r="M325" i="39"/>
  <c r="M328" i="39"/>
  <c r="M329" i="39"/>
  <c r="M330" i="39"/>
  <c r="M331" i="39"/>
  <c r="M333" i="39"/>
  <c r="M334" i="39"/>
  <c r="M335" i="39"/>
  <c r="M336" i="39"/>
  <c r="M337" i="39"/>
  <c r="M339" i="39"/>
  <c r="M340" i="39"/>
  <c r="M342" i="39"/>
  <c r="M344" i="39"/>
  <c r="M345" i="39"/>
  <c r="M346" i="39"/>
  <c r="M347" i="39"/>
  <c r="M348" i="39"/>
  <c r="M349" i="39"/>
  <c r="M351" i="39"/>
  <c r="M353" i="39"/>
  <c r="M354" i="39"/>
  <c r="M355" i="39"/>
  <c r="M356" i="39"/>
  <c r="M358" i="39"/>
  <c r="M359" i="39"/>
  <c r="M360" i="39"/>
  <c r="L7" i="39"/>
  <c r="L9" i="39"/>
  <c r="L11" i="39"/>
  <c r="L12" i="39"/>
  <c r="L14" i="39"/>
  <c r="L15" i="39"/>
  <c r="L16" i="39"/>
  <c r="L17" i="39"/>
  <c r="L19" i="39"/>
  <c r="L20" i="39"/>
  <c r="L21" i="39"/>
  <c r="L23" i="39"/>
  <c r="L24" i="39"/>
  <c r="L25" i="39"/>
  <c r="L26" i="39"/>
  <c r="L27" i="39"/>
  <c r="L29" i="39"/>
  <c r="L30" i="39"/>
  <c r="L31" i="39"/>
  <c r="L32" i="39"/>
  <c r="L34" i="39"/>
  <c r="L36" i="39"/>
  <c r="L37" i="39"/>
  <c r="L39" i="39"/>
  <c r="L41" i="39"/>
  <c r="L42" i="39"/>
  <c r="L43" i="39"/>
  <c r="L45" i="39"/>
  <c r="L46" i="39"/>
  <c r="L47" i="39"/>
  <c r="L48" i="39"/>
  <c r="L49" i="39"/>
  <c r="L50" i="39"/>
  <c r="L51" i="39"/>
  <c r="L55" i="39"/>
  <c r="L57" i="39"/>
  <c r="L58" i="39"/>
  <c r="L59" i="39"/>
  <c r="L60" i="39"/>
  <c r="L61" i="39"/>
  <c r="L62" i="39"/>
  <c r="L63" i="39"/>
  <c r="L64" i="39"/>
  <c r="L65" i="39"/>
  <c r="L66" i="39"/>
  <c r="L67" i="39"/>
  <c r="L68" i="39"/>
  <c r="L69" i="39"/>
  <c r="L70" i="39"/>
  <c r="L71" i="39"/>
  <c r="L73" i="39"/>
  <c r="L74" i="39"/>
  <c r="L75" i="39"/>
  <c r="L76" i="39"/>
  <c r="L77" i="39"/>
  <c r="L80" i="39"/>
  <c r="L81" i="39"/>
  <c r="L82" i="39"/>
  <c r="L83" i="39"/>
  <c r="L84" i="39"/>
  <c r="L85" i="39"/>
  <c r="L86" i="39"/>
  <c r="L87" i="39"/>
  <c r="L88" i="39"/>
  <c r="L89" i="39"/>
  <c r="L90" i="39"/>
  <c r="L91" i="39"/>
  <c r="L93" i="39"/>
  <c r="L95" i="39"/>
  <c r="L97" i="39"/>
  <c r="L99" i="39"/>
  <c r="L100" i="39"/>
  <c r="L101" i="39"/>
  <c r="L103" i="39"/>
  <c r="L104" i="39"/>
  <c r="L105" i="39"/>
  <c r="L106" i="39"/>
  <c r="L107" i="39"/>
  <c r="L108" i="39"/>
  <c r="L109" i="39"/>
  <c r="L110" i="39"/>
  <c r="L111" i="39"/>
  <c r="L113" i="39"/>
  <c r="L114" i="39"/>
  <c r="L115" i="39"/>
  <c r="L116" i="39"/>
  <c r="L117" i="39"/>
  <c r="L118" i="39"/>
  <c r="L120" i="39"/>
  <c r="L121" i="39"/>
  <c r="L123" i="39"/>
  <c r="L124" i="39"/>
  <c r="L125" i="39"/>
  <c r="L126" i="39"/>
  <c r="L127" i="39"/>
  <c r="L128" i="39"/>
  <c r="L130" i="39"/>
  <c r="L132" i="39"/>
  <c r="L135" i="39"/>
  <c r="L136" i="39"/>
  <c r="L137" i="39"/>
  <c r="L139" i="39"/>
  <c r="L140" i="39"/>
  <c r="L141" i="39"/>
  <c r="L144" i="39"/>
  <c r="L145" i="39"/>
  <c r="L146" i="39"/>
  <c r="L147" i="39"/>
  <c r="L149" i="39"/>
  <c r="L150" i="39"/>
  <c r="L152" i="39"/>
  <c r="L154" i="39"/>
  <c r="L156" i="39"/>
  <c r="L157" i="39"/>
  <c r="L158" i="39"/>
  <c r="L160" i="39"/>
  <c r="L161" i="39"/>
  <c r="L170" i="39"/>
  <c r="L171" i="39"/>
  <c r="L173" i="39"/>
  <c r="L174" i="39"/>
  <c r="L175" i="39"/>
  <c r="L177" i="39"/>
  <c r="L178" i="39"/>
  <c r="L179" i="39"/>
  <c r="L180" i="39"/>
  <c r="L181" i="39"/>
  <c r="L182" i="39"/>
  <c r="L183" i="39"/>
  <c r="L184" i="39"/>
  <c r="L185" i="39"/>
  <c r="L186" i="39"/>
  <c r="L189" i="39"/>
  <c r="L190" i="39"/>
  <c r="L191" i="39"/>
  <c r="L193" i="39"/>
  <c r="L196" i="39"/>
  <c r="L197" i="39"/>
  <c r="L198" i="39"/>
  <c r="L200" i="39"/>
  <c r="L201" i="39"/>
  <c r="L202" i="39"/>
  <c r="L203" i="39"/>
  <c r="L204" i="39"/>
  <c r="L205" i="39"/>
  <c r="L206" i="39"/>
  <c r="L207" i="39"/>
  <c r="L208" i="39"/>
  <c r="L210" i="39"/>
  <c r="L212" i="39"/>
  <c r="L213" i="39"/>
  <c r="L214" i="39"/>
  <c r="L215" i="39"/>
  <c r="L217" i="39"/>
  <c r="L218" i="39"/>
  <c r="L219" i="39"/>
  <c r="L220" i="39"/>
  <c r="L222" i="39"/>
  <c r="L223" i="39"/>
  <c r="L227" i="39"/>
  <c r="L228" i="39"/>
  <c r="L229" i="39"/>
  <c r="L230" i="39"/>
  <c r="L231" i="39"/>
  <c r="L232" i="39"/>
  <c r="L233" i="39"/>
  <c r="L234" i="39"/>
  <c r="L235" i="39"/>
  <c r="L236" i="39"/>
  <c r="L237" i="39"/>
  <c r="L238" i="39"/>
  <c r="L239" i="39"/>
  <c r="L240" i="39"/>
  <c r="L241" i="39"/>
  <c r="L242" i="39"/>
  <c r="L243" i="39"/>
  <c r="L244" i="39"/>
  <c r="L246" i="39"/>
  <c r="L248" i="39"/>
  <c r="L249" i="39"/>
  <c r="L250" i="39"/>
  <c r="L251" i="39"/>
  <c r="L252" i="39"/>
  <c r="L255" i="39"/>
  <c r="L256" i="39"/>
  <c r="L257" i="39"/>
  <c r="L261" i="39"/>
  <c r="L262" i="39"/>
  <c r="L263" i="39"/>
  <c r="L264" i="39"/>
  <c r="L265" i="39"/>
  <c r="L267" i="39"/>
  <c r="L268" i="39"/>
  <c r="L269" i="39"/>
  <c r="L270" i="39"/>
  <c r="L271" i="39"/>
  <c r="L272" i="39"/>
  <c r="L273" i="39"/>
  <c r="L275" i="39"/>
  <c r="L276" i="39"/>
  <c r="L277" i="39"/>
  <c r="L278" i="39"/>
  <c r="L279" i="39"/>
  <c r="L280" i="39"/>
  <c r="L283" i="39"/>
  <c r="L285" i="39"/>
  <c r="L288" i="39"/>
  <c r="L289" i="39"/>
  <c r="L290" i="39"/>
  <c r="L292" i="39"/>
  <c r="L293" i="39"/>
  <c r="L294" i="39"/>
  <c r="L295" i="39"/>
  <c r="L296" i="39"/>
  <c r="L297" i="39"/>
  <c r="L298" i="39"/>
  <c r="L300" i="39"/>
  <c r="L301" i="39"/>
  <c r="L302" i="39"/>
  <c r="L303" i="39"/>
  <c r="L305" i="39"/>
  <c r="L306" i="39"/>
  <c r="L307" i="39"/>
  <c r="L308" i="39"/>
  <c r="L309" i="39"/>
  <c r="L310" i="39"/>
  <c r="L311" i="39"/>
  <c r="L312" i="39"/>
  <c r="L313" i="39"/>
  <c r="L314" i="39"/>
  <c r="L315" i="39"/>
  <c r="L316" i="39"/>
  <c r="L317" i="39"/>
  <c r="L318" i="39"/>
  <c r="L320" i="39"/>
  <c r="L321" i="39"/>
  <c r="L322" i="39"/>
  <c r="L323" i="39"/>
  <c r="L325" i="39"/>
  <c r="L328" i="39"/>
  <c r="L329" i="39"/>
  <c r="L330" i="39"/>
  <c r="L331" i="39"/>
  <c r="L333" i="39"/>
  <c r="L334" i="39"/>
  <c r="L335" i="39"/>
  <c r="L336" i="39"/>
  <c r="L337" i="39"/>
  <c r="L339" i="39"/>
  <c r="L340" i="39"/>
  <c r="L342" i="39"/>
  <c r="L344" i="39"/>
  <c r="L345" i="39"/>
  <c r="L346" i="39"/>
  <c r="L347" i="39"/>
  <c r="L348" i="39"/>
  <c r="L349" i="39"/>
  <c r="L351" i="39"/>
  <c r="L353" i="39"/>
  <c r="L354" i="39"/>
  <c r="L355" i="39"/>
  <c r="L356" i="39"/>
  <c r="L358" i="39"/>
  <c r="L359" i="39"/>
  <c r="L360" i="39"/>
  <c r="K7" i="39"/>
  <c r="K9" i="39"/>
  <c r="K11" i="39"/>
  <c r="K12" i="39"/>
  <c r="K14" i="39"/>
  <c r="K15" i="39"/>
  <c r="K16" i="39"/>
  <c r="K17" i="39"/>
  <c r="K19" i="39"/>
  <c r="K20" i="39"/>
  <c r="K21" i="39"/>
  <c r="K23" i="39"/>
  <c r="K24" i="39"/>
  <c r="K25" i="39"/>
  <c r="K26" i="39"/>
  <c r="K27" i="39"/>
  <c r="K29" i="39"/>
  <c r="K30" i="39"/>
  <c r="K31" i="39"/>
  <c r="K32" i="39"/>
  <c r="K34" i="39"/>
  <c r="K36" i="39"/>
  <c r="K37" i="39"/>
  <c r="K39" i="39"/>
  <c r="K41" i="39"/>
  <c r="K42" i="39"/>
  <c r="K43" i="39"/>
  <c r="K45" i="39"/>
  <c r="K46" i="39"/>
  <c r="K47" i="39"/>
  <c r="K48" i="39"/>
  <c r="K49" i="39"/>
  <c r="K50" i="39"/>
  <c r="K51" i="39"/>
  <c r="K55" i="39"/>
  <c r="K57" i="39"/>
  <c r="K58" i="39"/>
  <c r="K59" i="39"/>
  <c r="K60" i="39"/>
  <c r="K61" i="39"/>
  <c r="K62" i="39"/>
  <c r="K63" i="39"/>
  <c r="K64" i="39"/>
  <c r="K65" i="39"/>
  <c r="K66" i="39"/>
  <c r="K67" i="39"/>
  <c r="K68" i="39"/>
  <c r="K69" i="39"/>
  <c r="K70" i="39"/>
  <c r="K71" i="39"/>
  <c r="K73" i="39"/>
  <c r="K74" i="39"/>
  <c r="K75" i="39"/>
  <c r="K76" i="39"/>
  <c r="K77" i="39"/>
  <c r="K80" i="39"/>
  <c r="K81" i="39"/>
  <c r="K82" i="39"/>
  <c r="K83" i="39"/>
  <c r="K84" i="39"/>
  <c r="K85" i="39"/>
  <c r="K86" i="39"/>
  <c r="K87" i="39"/>
  <c r="K88" i="39"/>
  <c r="K89" i="39"/>
  <c r="K90" i="39"/>
  <c r="K91" i="39"/>
  <c r="K93" i="39"/>
  <c r="K95" i="39"/>
  <c r="K97" i="39"/>
  <c r="K99" i="39"/>
  <c r="K100" i="39"/>
  <c r="K101" i="39"/>
  <c r="K103" i="39"/>
  <c r="K104" i="39"/>
  <c r="K105" i="39"/>
  <c r="K106" i="39"/>
  <c r="K107" i="39"/>
  <c r="K108" i="39"/>
  <c r="K109" i="39"/>
  <c r="K110" i="39"/>
  <c r="K111" i="39"/>
  <c r="K113" i="39"/>
  <c r="K114" i="39"/>
  <c r="K115" i="39"/>
  <c r="K116" i="39"/>
  <c r="K117" i="39"/>
  <c r="K118" i="39"/>
  <c r="K120" i="39"/>
  <c r="K121" i="39"/>
  <c r="K123" i="39"/>
  <c r="K124" i="39"/>
  <c r="K125" i="39"/>
  <c r="K126" i="39"/>
  <c r="K127" i="39"/>
  <c r="K128" i="39"/>
  <c r="K130" i="39"/>
  <c r="K132" i="39"/>
  <c r="K135" i="39"/>
  <c r="K136" i="39"/>
  <c r="K137" i="39"/>
  <c r="K139" i="39"/>
  <c r="K140" i="39"/>
  <c r="K141" i="39"/>
  <c r="K144" i="39"/>
  <c r="K145" i="39"/>
  <c r="K146" i="39"/>
  <c r="K147" i="39"/>
  <c r="K149" i="39"/>
  <c r="K150" i="39"/>
  <c r="K152" i="39"/>
  <c r="K154" i="39"/>
  <c r="K156" i="39"/>
  <c r="K157" i="39"/>
  <c r="K158" i="39"/>
  <c r="K160" i="39"/>
  <c r="K161" i="39"/>
  <c r="K170" i="39"/>
  <c r="K171" i="39"/>
  <c r="K173" i="39"/>
  <c r="K174" i="39"/>
  <c r="K175" i="39"/>
  <c r="K177" i="39"/>
  <c r="K178" i="39"/>
  <c r="K179" i="39"/>
  <c r="K180" i="39"/>
  <c r="K181" i="39"/>
  <c r="K182" i="39"/>
  <c r="K183" i="39"/>
  <c r="K184" i="39"/>
  <c r="K185" i="39"/>
  <c r="K186" i="39"/>
  <c r="K189" i="39"/>
  <c r="K190" i="39"/>
  <c r="K191" i="39"/>
  <c r="K193" i="39"/>
  <c r="K196" i="39"/>
  <c r="K197" i="39"/>
  <c r="K198" i="39"/>
  <c r="K200" i="39"/>
  <c r="K201" i="39"/>
  <c r="K202" i="39"/>
  <c r="K203" i="39"/>
  <c r="K204" i="39"/>
  <c r="K205" i="39"/>
  <c r="K206" i="39"/>
  <c r="K207" i="39"/>
  <c r="K208" i="39"/>
  <c r="K210" i="39"/>
  <c r="K212" i="39"/>
  <c r="K213" i="39"/>
  <c r="K214" i="39"/>
  <c r="K215" i="39"/>
  <c r="K217" i="39"/>
  <c r="K218" i="39"/>
  <c r="K219" i="39"/>
  <c r="K220" i="39"/>
  <c r="K222" i="39"/>
  <c r="K223" i="39"/>
  <c r="K227" i="39"/>
  <c r="K228" i="39"/>
  <c r="K229" i="39"/>
  <c r="K230" i="39"/>
  <c r="K231" i="39"/>
  <c r="K232" i="39"/>
  <c r="K233" i="39"/>
  <c r="K234" i="39"/>
  <c r="K235" i="39"/>
  <c r="K236" i="39"/>
  <c r="K237" i="39"/>
  <c r="K238" i="39"/>
  <c r="K239" i="39"/>
  <c r="K240" i="39"/>
  <c r="K241" i="39"/>
  <c r="K242" i="39"/>
  <c r="K243" i="39"/>
  <c r="K244" i="39"/>
  <c r="K246" i="39"/>
  <c r="K248" i="39"/>
  <c r="K249" i="39"/>
  <c r="K250" i="39"/>
  <c r="K251" i="39"/>
  <c r="K252" i="39"/>
  <c r="K255" i="39"/>
  <c r="K256" i="39"/>
  <c r="K257" i="39"/>
  <c r="K261" i="39"/>
  <c r="K262" i="39"/>
  <c r="K263" i="39"/>
  <c r="K264" i="39"/>
  <c r="K265" i="39"/>
  <c r="K267" i="39"/>
  <c r="K268" i="39"/>
  <c r="K269" i="39"/>
  <c r="K270" i="39"/>
  <c r="K271" i="39"/>
  <c r="K272" i="39"/>
  <c r="K273" i="39"/>
  <c r="K275" i="39"/>
  <c r="K276" i="39"/>
  <c r="K277" i="39"/>
  <c r="K278" i="39"/>
  <c r="K279" i="39"/>
  <c r="K280" i="39"/>
  <c r="K283" i="39"/>
  <c r="K285" i="39"/>
  <c r="K288" i="39"/>
  <c r="K289" i="39"/>
  <c r="K290" i="39"/>
  <c r="K292" i="39"/>
  <c r="K293" i="39"/>
  <c r="K294" i="39"/>
  <c r="K295" i="39"/>
  <c r="K296" i="39"/>
  <c r="K297" i="39"/>
  <c r="K298" i="39"/>
  <c r="K300" i="39"/>
  <c r="K301" i="39"/>
  <c r="K302" i="39"/>
  <c r="K303" i="39"/>
  <c r="K305" i="39"/>
  <c r="K306" i="39"/>
  <c r="K307" i="39"/>
  <c r="K308" i="39"/>
  <c r="K309" i="39"/>
  <c r="K310" i="39"/>
  <c r="K311" i="39"/>
  <c r="K312" i="39"/>
  <c r="K313" i="39"/>
  <c r="K314" i="39"/>
  <c r="K315" i="39"/>
  <c r="K316" i="39"/>
  <c r="K317" i="39"/>
  <c r="K318" i="39"/>
  <c r="K320" i="39"/>
  <c r="K321" i="39"/>
  <c r="K322" i="39"/>
  <c r="K323" i="39"/>
  <c r="K325" i="39"/>
  <c r="K328" i="39"/>
  <c r="K329" i="39"/>
  <c r="K330" i="39"/>
  <c r="K331" i="39"/>
  <c r="K333" i="39"/>
  <c r="K334" i="39"/>
  <c r="K335" i="39"/>
  <c r="K336" i="39"/>
  <c r="K337" i="39"/>
  <c r="K339" i="39"/>
  <c r="K340" i="39"/>
  <c r="K342" i="39"/>
  <c r="K344" i="39"/>
  <c r="K345" i="39"/>
  <c r="K346" i="39"/>
  <c r="K347" i="39"/>
  <c r="K348" i="39"/>
  <c r="K349" i="39"/>
  <c r="K351" i="39"/>
  <c r="K353" i="39"/>
  <c r="K354" i="39"/>
  <c r="K355" i="39"/>
  <c r="K356" i="39"/>
  <c r="K358" i="39"/>
  <c r="K359" i="39"/>
  <c r="K360" i="39"/>
  <c r="J14" i="39"/>
  <c r="J15" i="39"/>
  <c r="J16" i="39"/>
  <c r="J17" i="39"/>
  <c r="J19" i="39"/>
  <c r="J20" i="39"/>
  <c r="J21" i="39"/>
  <c r="J23" i="39"/>
  <c r="J24" i="39"/>
  <c r="J25" i="39"/>
  <c r="J26" i="39"/>
  <c r="J27" i="39"/>
  <c r="J29" i="39"/>
  <c r="J30" i="39"/>
  <c r="J31" i="39"/>
  <c r="J32" i="39"/>
  <c r="J34" i="39"/>
  <c r="J36" i="39"/>
  <c r="J37" i="39"/>
  <c r="J39" i="39"/>
  <c r="J41" i="39"/>
  <c r="J42" i="39"/>
  <c r="J43" i="39"/>
  <c r="J45" i="39"/>
  <c r="J46" i="39"/>
  <c r="J47" i="39"/>
  <c r="J48" i="39"/>
  <c r="J49" i="39"/>
  <c r="J50" i="39"/>
  <c r="J51" i="39"/>
  <c r="J55" i="39"/>
  <c r="J57" i="39"/>
  <c r="J58" i="39"/>
  <c r="J59" i="39"/>
  <c r="J60" i="39"/>
  <c r="J61" i="39"/>
  <c r="J62" i="39"/>
  <c r="J63" i="39"/>
  <c r="J64" i="39"/>
  <c r="J65" i="39"/>
  <c r="J66" i="39"/>
  <c r="J67" i="39"/>
  <c r="J68" i="39"/>
  <c r="J69" i="39"/>
  <c r="J70" i="39"/>
  <c r="J71" i="39"/>
  <c r="J73" i="39"/>
  <c r="J74" i="39"/>
  <c r="J75" i="39"/>
  <c r="J76" i="39"/>
  <c r="J77" i="39"/>
  <c r="J80" i="39"/>
  <c r="J81" i="39"/>
  <c r="J82" i="39"/>
  <c r="J83" i="39"/>
  <c r="J84" i="39"/>
  <c r="J85" i="39"/>
  <c r="J86" i="39"/>
  <c r="J87" i="39"/>
  <c r="J88" i="39"/>
  <c r="J89" i="39"/>
  <c r="J90" i="39"/>
  <c r="J91" i="39"/>
  <c r="J93" i="39"/>
  <c r="J95" i="39"/>
  <c r="J97" i="39"/>
  <c r="J99" i="39"/>
  <c r="J100" i="39"/>
  <c r="J101" i="39"/>
  <c r="J103" i="39"/>
  <c r="J104" i="39"/>
  <c r="J105" i="39"/>
  <c r="J106" i="39"/>
  <c r="J107" i="39"/>
  <c r="J108" i="39"/>
  <c r="J109" i="39"/>
  <c r="J110" i="39"/>
  <c r="J111" i="39"/>
  <c r="J113" i="39"/>
  <c r="J114" i="39"/>
  <c r="J115" i="39"/>
  <c r="J116" i="39"/>
  <c r="J117" i="39"/>
  <c r="J118" i="39"/>
  <c r="J120" i="39"/>
  <c r="J121" i="39"/>
  <c r="J123" i="39"/>
  <c r="J124" i="39"/>
  <c r="J125" i="39"/>
  <c r="J126" i="39"/>
  <c r="J127" i="39"/>
  <c r="J128" i="39"/>
  <c r="J130" i="39"/>
  <c r="J132" i="39"/>
  <c r="J135" i="39"/>
  <c r="J136" i="39"/>
  <c r="J137" i="39"/>
  <c r="J139" i="39"/>
  <c r="J140" i="39"/>
  <c r="J141" i="39"/>
  <c r="J144" i="39"/>
  <c r="J145" i="39"/>
  <c r="J146" i="39"/>
  <c r="J147" i="39"/>
  <c r="J149" i="39"/>
  <c r="J150" i="39"/>
  <c r="J152" i="39"/>
  <c r="J154" i="39"/>
  <c r="J156" i="39"/>
  <c r="J157" i="39"/>
  <c r="J158" i="39"/>
  <c r="J160" i="39"/>
  <c r="J161" i="39"/>
  <c r="J170" i="39"/>
  <c r="J171" i="39"/>
  <c r="J173" i="39"/>
  <c r="J174" i="39"/>
  <c r="J175" i="39"/>
  <c r="J177" i="39"/>
  <c r="J178" i="39"/>
  <c r="J179" i="39"/>
  <c r="J180" i="39"/>
  <c r="J181" i="39"/>
  <c r="J182" i="39"/>
  <c r="J183" i="39"/>
  <c r="J184" i="39"/>
  <c r="J185" i="39"/>
  <c r="J186" i="39"/>
  <c r="J189" i="39"/>
  <c r="J190" i="39"/>
  <c r="J191" i="39"/>
  <c r="J193" i="39"/>
  <c r="J196" i="39"/>
  <c r="J197" i="39"/>
  <c r="J198" i="39"/>
  <c r="J200" i="39"/>
  <c r="J201" i="39"/>
  <c r="J202" i="39"/>
  <c r="J203" i="39"/>
  <c r="J204" i="39"/>
  <c r="J205" i="39"/>
  <c r="J206" i="39"/>
  <c r="J207" i="39"/>
  <c r="J208" i="39"/>
  <c r="J210" i="39"/>
  <c r="J212" i="39"/>
  <c r="J213" i="39"/>
  <c r="J214" i="39"/>
  <c r="J215" i="39"/>
  <c r="J217" i="39"/>
  <c r="J218" i="39"/>
  <c r="J219" i="39"/>
  <c r="J220" i="39"/>
  <c r="J222" i="39"/>
  <c r="J223" i="39"/>
  <c r="J227" i="39"/>
  <c r="J228" i="39"/>
  <c r="J229" i="39"/>
  <c r="J230" i="39"/>
  <c r="J231" i="39"/>
  <c r="J232" i="39"/>
  <c r="J233" i="39"/>
  <c r="J234" i="39"/>
  <c r="J235" i="39"/>
  <c r="J236" i="39"/>
  <c r="J237" i="39"/>
  <c r="J238" i="39"/>
  <c r="J239" i="39"/>
  <c r="J240" i="39"/>
  <c r="J241" i="39"/>
  <c r="J242" i="39"/>
  <c r="J243" i="39"/>
  <c r="J244" i="39"/>
  <c r="J246" i="39"/>
  <c r="J248" i="39"/>
  <c r="J249" i="39"/>
  <c r="J250" i="39"/>
  <c r="J251" i="39"/>
  <c r="J252" i="39"/>
  <c r="J255" i="39"/>
  <c r="J256" i="39"/>
  <c r="J257" i="39"/>
  <c r="J261" i="39"/>
  <c r="J262" i="39"/>
  <c r="J263" i="39"/>
  <c r="J264" i="39"/>
  <c r="J265" i="39"/>
  <c r="J267" i="39"/>
  <c r="J268" i="39"/>
  <c r="J269" i="39"/>
  <c r="J270" i="39"/>
  <c r="J271" i="39"/>
  <c r="J272" i="39"/>
  <c r="J273" i="39"/>
  <c r="J275" i="39"/>
  <c r="J276" i="39"/>
  <c r="J277" i="39"/>
  <c r="J278" i="39"/>
  <c r="J279" i="39"/>
  <c r="J280" i="39"/>
  <c r="J283" i="39"/>
  <c r="J285" i="39"/>
  <c r="J288" i="39"/>
  <c r="J289" i="39"/>
  <c r="J290" i="39"/>
  <c r="J292" i="39"/>
  <c r="J293" i="39"/>
  <c r="J294" i="39"/>
  <c r="J295" i="39"/>
  <c r="J296" i="39"/>
  <c r="J297" i="39"/>
  <c r="J298" i="39"/>
  <c r="J300" i="39"/>
  <c r="J301" i="39"/>
  <c r="J302" i="39"/>
  <c r="J303" i="39"/>
  <c r="J305" i="39"/>
  <c r="J306" i="39"/>
  <c r="J307" i="39"/>
  <c r="J308" i="39"/>
  <c r="J309" i="39"/>
  <c r="J310" i="39"/>
  <c r="J311" i="39"/>
  <c r="J312" i="39"/>
  <c r="J313" i="39"/>
  <c r="J314" i="39"/>
  <c r="J315" i="39"/>
  <c r="J316" i="39"/>
  <c r="J317" i="39"/>
  <c r="J318" i="39"/>
  <c r="J320" i="39"/>
  <c r="J321" i="39"/>
  <c r="J322" i="39"/>
  <c r="J323" i="39"/>
  <c r="J325" i="39"/>
  <c r="J328" i="39"/>
  <c r="J329" i="39"/>
  <c r="J330" i="39"/>
  <c r="J331" i="39"/>
  <c r="J333" i="39"/>
  <c r="J334" i="39"/>
  <c r="J335" i="39"/>
  <c r="J336" i="39"/>
  <c r="J337" i="39"/>
  <c r="J339" i="39"/>
  <c r="J340" i="39"/>
  <c r="J342" i="39"/>
  <c r="J344" i="39"/>
  <c r="J345" i="39"/>
  <c r="J346" i="39"/>
  <c r="J347" i="39"/>
  <c r="J348" i="39"/>
  <c r="J349" i="39"/>
  <c r="J351" i="39"/>
  <c r="J353" i="39"/>
  <c r="J354" i="39"/>
  <c r="J355" i="39"/>
  <c r="J356" i="39"/>
  <c r="J358" i="39"/>
  <c r="J359" i="39"/>
  <c r="J360" i="39"/>
  <c r="J11" i="39"/>
  <c r="J12" i="39"/>
  <c r="J7" i="39"/>
  <c r="J9" i="39"/>
  <c r="P7" i="22"/>
  <c r="P8" i="22"/>
  <c r="P11" i="22"/>
  <c r="P14" i="22"/>
  <c r="P16" i="22"/>
  <c r="P17" i="22"/>
  <c r="P18" i="22"/>
  <c r="P19" i="22"/>
  <c r="P21" i="22"/>
  <c r="P22" i="22"/>
  <c r="P23" i="22"/>
  <c r="P24" i="22"/>
  <c r="P25" i="22"/>
  <c r="P26" i="22"/>
  <c r="P27" i="22"/>
  <c r="P28" i="22"/>
  <c r="P29" i="22"/>
  <c r="P31" i="22"/>
  <c r="P32" i="22"/>
  <c r="P33" i="22"/>
  <c r="P35" i="22"/>
  <c r="P37" i="22"/>
  <c r="P38" i="22"/>
  <c r="P39" i="22"/>
  <c r="P40" i="22"/>
  <c r="P41" i="22"/>
  <c r="P43" i="22"/>
  <c r="P44" i="22"/>
  <c r="P45" i="22"/>
  <c r="P46" i="22"/>
  <c r="P47" i="22"/>
  <c r="P48" i="22"/>
  <c r="P49" i="22"/>
  <c r="P50" i="22"/>
  <c r="P51" i="22"/>
  <c r="P52" i="22"/>
  <c r="P54" i="22"/>
  <c r="P55" i="22"/>
  <c r="P56" i="22"/>
  <c r="P58" i="22"/>
  <c r="P60" i="22"/>
  <c r="P63" i="22"/>
  <c r="P64" i="22"/>
  <c r="P65" i="22"/>
  <c r="P66" i="22"/>
  <c r="P67" i="22"/>
  <c r="P68" i="22"/>
  <c r="P69" i="22"/>
  <c r="P70" i="22"/>
  <c r="P71" i="22"/>
  <c r="P72" i="22"/>
  <c r="P74" i="22"/>
  <c r="P75" i="22"/>
  <c r="P76" i="22"/>
  <c r="P77" i="22"/>
  <c r="P82" i="22"/>
  <c r="P83" i="22"/>
  <c r="P88" i="22"/>
  <c r="P90" i="22"/>
  <c r="P91" i="22"/>
  <c r="P92" i="22"/>
  <c r="P93" i="22"/>
  <c r="P95" i="22"/>
  <c r="P96" i="22"/>
  <c r="P97" i="22"/>
  <c r="P100" i="22"/>
  <c r="P101" i="22"/>
  <c r="P102" i="22"/>
  <c r="P103" i="22"/>
  <c r="P104" i="22"/>
  <c r="P105" i="22"/>
  <c r="P106" i="22"/>
  <c r="P107" i="22"/>
  <c r="P108" i="22"/>
  <c r="P109" i="22"/>
  <c r="P110" i="22"/>
  <c r="P111" i="22"/>
  <c r="P112" i="22"/>
  <c r="P113" i="22"/>
  <c r="P115" i="22"/>
  <c r="P117" i="22"/>
  <c r="P119" i="22"/>
  <c r="P120" i="22"/>
  <c r="P121" i="22"/>
  <c r="P124" i="22"/>
  <c r="P125" i="22"/>
  <c r="P127" i="22"/>
  <c r="P129" i="22"/>
  <c r="P130" i="22"/>
  <c r="P131" i="22"/>
  <c r="P134" i="22"/>
  <c r="P135" i="22"/>
  <c r="P137" i="22"/>
  <c r="P138" i="22"/>
  <c r="P139" i="22"/>
  <c r="P140" i="22"/>
  <c r="P141" i="22"/>
  <c r="P142" i="22"/>
  <c r="P143" i="22"/>
  <c r="P145" i="22"/>
  <c r="P146" i="22"/>
  <c r="P147" i="22"/>
  <c r="P148" i="22"/>
  <c r="P149" i="22"/>
  <c r="P152" i="22"/>
  <c r="P153" i="22"/>
  <c r="P154" i="22"/>
  <c r="P155" i="22"/>
  <c r="P156" i="22"/>
  <c r="P157" i="22"/>
  <c r="P158" i="22"/>
  <c r="P159" i="22"/>
  <c r="P160" i="22"/>
  <c r="P161" i="22"/>
  <c r="P162" i="22"/>
  <c r="P163" i="22"/>
  <c r="P164" i="22"/>
  <c r="P167" i="22"/>
  <c r="O6" i="22"/>
  <c r="O8" i="22"/>
  <c r="O9" i="22"/>
  <c r="O10" i="22"/>
  <c r="O11" i="22"/>
  <c r="O12" i="22"/>
  <c r="O13" i="22"/>
  <c r="O14" i="22"/>
  <c r="O15" i="22"/>
  <c r="O16" i="22"/>
  <c r="O19" i="22"/>
  <c r="O20" i="22"/>
  <c r="O23" i="22"/>
  <c r="O25" i="22"/>
  <c r="O26" i="22"/>
  <c r="O27" i="22"/>
  <c r="O28" i="22"/>
  <c r="O30" i="22"/>
  <c r="O31" i="22"/>
  <c r="O32" i="22"/>
  <c r="O33" i="22"/>
  <c r="O34" i="22"/>
  <c r="O36" i="22"/>
  <c r="O37" i="22"/>
  <c r="O38" i="22"/>
  <c r="O41" i="22"/>
  <c r="O42" i="22"/>
  <c r="O44" i="22"/>
  <c r="O45" i="22"/>
  <c r="O46" i="22"/>
  <c r="O50" i="22"/>
  <c r="O53" i="22"/>
  <c r="O57" i="22"/>
  <c r="O58" i="22"/>
  <c r="O59" i="22"/>
  <c r="O60" i="22"/>
  <c r="O61" i="22"/>
  <c r="O62" i="22"/>
  <c r="O63" i="22"/>
  <c r="O66" i="22"/>
  <c r="O69" i="22"/>
  <c r="O71" i="22"/>
  <c r="O72" i="22"/>
  <c r="O73" i="22"/>
  <c r="O74" i="22"/>
  <c r="O75" i="22"/>
  <c r="O76" i="22"/>
  <c r="O78" i="22"/>
  <c r="O79" i="22"/>
  <c r="O80" i="22"/>
  <c r="O81" i="22"/>
  <c r="O82" i="22"/>
  <c r="O84" i="22"/>
  <c r="O85" i="22"/>
  <c r="O86" i="22"/>
  <c r="O87" i="22"/>
  <c r="O89" i="22"/>
  <c r="O91" i="22"/>
  <c r="O92" i="22"/>
  <c r="O93" i="22"/>
  <c r="O94" i="22"/>
  <c r="O98" i="22"/>
  <c r="O99" i="22"/>
  <c r="O101" i="22"/>
  <c r="O102" i="22"/>
  <c r="O103" i="22"/>
  <c r="O104" i="22"/>
  <c r="O106" i="22"/>
  <c r="O109" i="22"/>
  <c r="O111" i="22"/>
  <c r="O113" i="22"/>
  <c r="O114" i="22"/>
  <c r="O116" i="22"/>
  <c r="O118" i="22"/>
  <c r="O119" i="22"/>
  <c r="O121" i="22"/>
  <c r="O122" i="22"/>
  <c r="O123" i="22"/>
  <c r="O124" i="22"/>
  <c r="O125" i="22"/>
  <c r="O126" i="22"/>
  <c r="O128" i="22"/>
  <c r="O129" i="22"/>
  <c r="O132" i="22"/>
  <c r="O133" i="22"/>
  <c r="O135" i="22"/>
  <c r="O136" i="22"/>
  <c r="O137" i="22"/>
  <c r="O139" i="22"/>
  <c r="O141" i="22"/>
  <c r="O142" i="22"/>
  <c r="O144" i="22"/>
  <c r="O145" i="22"/>
  <c r="O149" i="22"/>
  <c r="O150" i="22"/>
  <c r="O151" i="22"/>
  <c r="O152" i="22"/>
  <c r="O153" i="22"/>
  <c r="O154" i="22"/>
  <c r="O155" i="22"/>
  <c r="O159" i="22"/>
  <c r="O164" i="22"/>
  <c r="O165" i="22"/>
  <c r="O166" i="22"/>
  <c r="O167" i="22"/>
  <c r="N7" i="22"/>
  <c r="N8" i="22"/>
  <c r="N11" i="22"/>
  <c r="N14" i="22"/>
  <c r="N16" i="22"/>
  <c r="N17" i="22"/>
  <c r="N18" i="22"/>
  <c r="N19" i="22"/>
  <c r="N21" i="22"/>
  <c r="N22" i="22"/>
  <c r="N23" i="22"/>
  <c r="N24" i="22"/>
  <c r="N25" i="22"/>
  <c r="N26" i="22"/>
  <c r="N27" i="22"/>
  <c r="N28" i="22"/>
  <c r="N29" i="22"/>
  <c r="N31" i="22"/>
  <c r="N32" i="22"/>
  <c r="N33" i="22"/>
  <c r="N35" i="22"/>
  <c r="N37" i="22"/>
  <c r="N38" i="22"/>
  <c r="N39" i="22"/>
  <c r="N40" i="22"/>
  <c r="N41" i="22"/>
  <c r="N43" i="22"/>
  <c r="N44" i="22"/>
  <c r="N45" i="22"/>
  <c r="N46" i="22"/>
  <c r="N47" i="22"/>
  <c r="N48" i="22"/>
  <c r="N49" i="22"/>
  <c r="N50" i="22"/>
  <c r="N51" i="22"/>
  <c r="N52" i="22"/>
  <c r="N54" i="22"/>
  <c r="N55" i="22"/>
  <c r="N56" i="22"/>
  <c r="N58" i="22"/>
  <c r="N60" i="22"/>
  <c r="N63" i="22"/>
  <c r="N64" i="22"/>
  <c r="N65" i="22"/>
  <c r="N66" i="22"/>
  <c r="N67" i="22"/>
  <c r="N68" i="22"/>
  <c r="N69" i="22"/>
  <c r="N70" i="22"/>
  <c r="N71" i="22"/>
  <c r="N72" i="22"/>
  <c r="N74" i="22"/>
  <c r="N75" i="22"/>
  <c r="N76" i="22"/>
  <c r="N77" i="22"/>
  <c r="N82" i="22"/>
  <c r="N83" i="22"/>
  <c r="N88" i="22"/>
  <c r="N90" i="22"/>
  <c r="N91" i="22"/>
  <c r="N92" i="22"/>
  <c r="N93" i="22"/>
  <c r="N95" i="22"/>
  <c r="N96" i="22"/>
  <c r="N97" i="22"/>
  <c r="N100" i="22"/>
  <c r="N101" i="22"/>
  <c r="N102" i="22"/>
  <c r="N103" i="22"/>
  <c r="N104" i="22"/>
  <c r="N105" i="22"/>
  <c r="N106" i="22"/>
  <c r="N107" i="22"/>
  <c r="N108" i="22"/>
  <c r="N109" i="22"/>
  <c r="N110" i="22"/>
  <c r="N111" i="22"/>
  <c r="N112" i="22"/>
  <c r="N113" i="22"/>
  <c r="N115" i="22"/>
  <c r="N117" i="22"/>
  <c r="N119" i="22"/>
  <c r="N120" i="22"/>
  <c r="N121" i="22"/>
  <c r="N124" i="22"/>
  <c r="N125" i="22"/>
  <c r="N127" i="22"/>
  <c r="N129" i="22"/>
  <c r="N130" i="22"/>
  <c r="N131" i="22"/>
  <c r="N134" i="22"/>
  <c r="N135" i="22"/>
  <c r="N137" i="22"/>
  <c r="N138" i="22"/>
  <c r="N139" i="22"/>
  <c r="N140" i="22"/>
  <c r="N141" i="22"/>
  <c r="N142" i="22"/>
  <c r="N143" i="22"/>
  <c r="N145" i="22"/>
  <c r="N146" i="22"/>
  <c r="N147" i="22"/>
  <c r="N148" i="22"/>
  <c r="N149" i="22"/>
  <c r="N152" i="22"/>
  <c r="N153" i="22"/>
  <c r="N154" i="22"/>
  <c r="N155" i="22"/>
  <c r="N156" i="22"/>
  <c r="N157" i="22"/>
  <c r="N158" i="22"/>
  <c r="N159" i="22"/>
  <c r="N160" i="22"/>
  <c r="N161" i="22"/>
  <c r="N162" i="22"/>
  <c r="N163" i="22"/>
  <c r="N164" i="22"/>
  <c r="N167" i="22"/>
  <c r="M19" i="22"/>
  <c r="M20" i="22"/>
  <c r="M23" i="22"/>
  <c r="M25" i="22"/>
  <c r="M26" i="22"/>
  <c r="M27" i="22"/>
  <c r="M28" i="22"/>
  <c r="M30" i="22"/>
  <c r="M31" i="22"/>
  <c r="M32" i="22"/>
  <c r="M33" i="22"/>
  <c r="M34" i="22"/>
  <c r="M36" i="22"/>
  <c r="M37" i="22"/>
  <c r="M38" i="22"/>
  <c r="M41" i="22"/>
  <c r="M42" i="22"/>
  <c r="M44" i="22"/>
  <c r="M45" i="22"/>
  <c r="M46" i="22"/>
  <c r="M50" i="22"/>
  <c r="M53" i="22"/>
  <c r="M57" i="22"/>
  <c r="M58" i="22"/>
  <c r="M59" i="22"/>
  <c r="M60" i="22"/>
  <c r="M61" i="22"/>
  <c r="M62" i="22"/>
  <c r="M63" i="22"/>
  <c r="M66" i="22"/>
  <c r="M69" i="22"/>
  <c r="M71" i="22"/>
  <c r="M72" i="22"/>
  <c r="M73" i="22"/>
  <c r="M74" i="22"/>
  <c r="M75" i="22"/>
  <c r="M76" i="22"/>
  <c r="M78" i="22"/>
  <c r="M79" i="22"/>
  <c r="M80" i="22"/>
  <c r="M81" i="22"/>
  <c r="M82" i="22"/>
  <c r="M84" i="22"/>
  <c r="M85" i="22"/>
  <c r="M86" i="22"/>
  <c r="M87" i="22"/>
  <c r="M89" i="22"/>
  <c r="M91" i="22"/>
  <c r="M92" i="22"/>
  <c r="M93" i="22"/>
  <c r="M94" i="22"/>
  <c r="M98" i="22"/>
  <c r="M99" i="22"/>
  <c r="M101" i="22"/>
  <c r="M102" i="22"/>
  <c r="M103" i="22"/>
  <c r="M104" i="22"/>
  <c r="M106" i="22"/>
  <c r="M109" i="22"/>
  <c r="M111" i="22"/>
  <c r="M113" i="22"/>
  <c r="M114" i="22"/>
  <c r="M116" i="22"/>
  <c r="M118" i="22"/>
  <c r="M119" i="22"/>
  <c r="M121" i="22"/>
  <c r="M122" i="22"/>
  <c r="M123" i="22"/>
  <c r="M124" i="22"/>
  <c r="M125" i="22"/>
  <c r="M126" i="22"/>
  <c r="M128" i="22"/>
  <c r="M129" i="22"/>
  <c r="M132" i="22"/>
  <c r="M133" i="22"/>
  <c r="M135" i="22"/>
  <c r="M136" i="22"/>
  <c r="M137" i="22"/>
  <c r="M139" i="22"/>
  <c r="M141" i="22"/>
  <c r="M142" i="22"/>
  <c r="M144" i="22"/>
  <c r="M145" i="22"/>
  <c r="M149" i="22"/>
  <c r="M150" i="22"/>
  <c r="M151" i="22"/>
  <c r="M152" i="22"/>
  <c r="M153" i="22"/>
  <c r="M154" i="22"/>
  <c r="M155" i="22"/>
  <c r="M159" i="22"/>
  <c r="M164" i="22"/>
  <c r="M165" i="22"/>
  <c r="M166" i="22"/>
  <c r="M167" i="22"/>
  <c r="M8" i="22"/>
  <c r="M9" i="22"/>
  <c r="M10" i="22"/>
  <c r="M11" i="22"/>
  <c r="M12" i="22"/>
  <c r="M13" i="22"/>
  <c r="M14" i="22"/>
  <c r="M15" i="22"/>
  <c r="M16" i="22"/>
  <c r="M6" i="22"/>
  <c r="L6" i="22"/>
  <c r="L8" i="22"/>
  <c r="L9" i="22"/>
  <c r="L10" i="22"/>
  <c r="L11" i="22"/>
  <c r="L12" i="22"/>
  <c r="L13" i="22"/>
  <c r="L14" i="22"/>
  <c r="L15" i="22"/>
  <c r="L16" i="22"/>
  <c r="L19" i="22"/>
  <c r="L20" i="22"/>
  <c r="L23" i="22"/>
  <c r="L25" i="22"/>
  <c r="L26" i="22"/>
  <c r="L27" i="22"/>
  <c r="L28" i="22"/>
  <c r="L30" i="22"/>
  <c r="L31" i="22"/>
  <c r="L32" i="22"/>
  <c r="L33" i="22"/>
  <c r="L34" i="22"/>
  <c r="L36" i="22"/>
  <c r="L37" i="22"/>
  <c r="L38" i="22"/>
  <c r="L41" i="22"/>
  <c r="L42" i="22"/>
  <c r="L44" i="22"/>
  <c r="L45" i="22"/>
  <c r="L46" i="22"/>
  <c r="L50" i="22"/>
  <c r="L53" i="22"/>
  <c r="L57" i="22"/>
  <c r="L58" i="22"/>
  <c r="L59" i="22"/>
  <c r="L60" i="22"/>
  <c r="L61" i="22"/>
  <c r="L62" i="22"/>
  <c r="L63" i="22"/>
  <c r="L66" i="22"/>
  <c r="L69" i="22"/>
  <c r="L71" i="22"/>
  <c r="L72" i="22"/>
  <c r="L73" i="22"/>
  <c r="L74" i="22"/>
  <c r="L75" i="22"/>
  <c r="L76" i="22"/>
  <c r="L78" i="22"/>
  <c r="L79" i="22"/>
  <c r="L80" i="22"/>
  <c r="L81" i="22"/>
  <c r="L82" i="22"/>
  <c r="L84" i="22"/>
  <c r="L85" i="22"/>
  <c r="L86" i="22"/>
  <c r="L87" i="22"/>
  <c r="L89" i="22"/>
  <c r="L91" i="22"/>
  <c r="L92" i="22"/>
  <c r="L93" i="22"/>
  <c r="L94" i="22"/>
  <c r="L98" i="22"/>
  <c r="L99" i="22"/>
  <c r="L101" i="22"/>
  <c r="L102" i="22"/>
  <c r="L103" i="22"/>
  <c r="L104" i="22"/>
  <c r="L106" i="22"/>
  <c r="L109" i="22"/>
  <c r="L111" i="22"/>
  <c r="L113" i="22"/>
  <c r="L114" i="22"/>
  <c r="L116" i="22"/>
  <c r="L118" i="22"/>
  <c r="L119" i="22"/>
  <c r="L121" i="22"/>
  <c r="L122" i="22"/>
  <c r="L123" i="22"/>
  <c r="L124" i="22"/>
  <c r="L125" i="22"/>
  <c r="L126" i="22"/>
  <c r="L128" i="22"/>
  <c r="L129" i="22"/>
  <c r="L132" i="22"/>
  <c r="L133" i="22"/>
  <c r="L135" i="22"/>
  <c r="L136" i="22"/>
  <c r="L137" i="22"/>
  <c r="L139" i="22"/>
  <c r="L141" i="22"/>
  <c r="L142" i="22"/>
  <c r="L144" i="22"/>
  <c r="L145" i="22"/>
  <c r="L149" i="22"/>
  <c r="L150" i="22"/>
  <c r="L151" i="22"/>
  <c r="L152" i="22"/>
  <c r="L153" i="22"/>
  <c r="L154" i="22"/>
  <c r="L155" i="22"/>
  <c r="L159" i="22"/>
  <c r="L164" i="22"/>
  <c r="L165" i="22"/>
  <c r="L166" i="22"/>
  <c r="L167" i="22"/>
  <c r="K6" i="22"/>
  <c r="K8" i="22"/>
  <c r="K9" i="22"/>
  <c r="K10" i="22"/>
  <c r="K11" i="22"/>
  <c r="K12" i="22"/>
  <c r="K13" i="22"/>
  <c r="K14" i="22"/>
  <c r="K15" i="22"/>
  <c r="K16" i="22"/>
  <c r="K19" i="22"/>
  <c r="K20" i="22"/>
  <c r="K23" i="22"/>
  <c r="K25" i="22"/>
  <c r="K26" i="22"/>
  <c r="K27" i="22"/>
  <c r="K28" i="22"/>
  <c r="K30" i="22"/>
  <c r="K31" i="22"/>
  <c r="K32" i="22"/>
  <c r="K33" i="22"/>
  <c r="K34" i="22"/>
  <c r="K36" i="22"/>
  <c r="K37" i="22"/>
  <c r="K38" i="22"/>
  <c r="K41" i="22"/>
  <c r="K42" i="22"/>
  <c r="K44" i="22"/>
  <c r="K45" i="22"/>
  <c r="K46" i="22"/>
  <c r="K50" i="22"/>
  <c r="K53" i="22"/>
  <c r="K57" i="22"/>
  <c r="K58" i="22"/>
  <c r="K59" i="22"/>
  <c r="K60" i="22"/>
  <c r="K61" i="22"/>
  <c r="K62" i="22"/>
  <c r="K63" i="22"/>
  <c r="K66" i="22"/>
  <c r="K69" i="22"/>
  <c r="K71" i="22"/>
  <c r="K72" i="22"/>
  <c r="K73" i="22"/>
  <c r="K74" i="22"/>
  <c r="K75" i="22"/>
  <c r="K76" i="22"/>
  <c r="K78" i="22"/>
  <c r="K79" i="22"/>
  <c r="K80" i="22"/>
  <c r="K81" i="22"/>
  <c r="K82" i="22"/>
  <c r="K84" i="22"/>
  <c r="K85" i="22"/>
  <c r="K86" i="22"/>
  <c r="K87" i="22"/>
  <c r="K89" i="22"/>
  <c r="K91" i="22"/>
  <c r="K92" i="22"/>
  <c r="K93" i="22"/>
  <c r="K94" i="22"/>
  <c r="K98" i="22"/>
  <c r="K99" i="22"/>
  <c r="K101" i="22"/>
  <c r="K102" i="22"/>
  <c r="K103" i="22"/>
  <c r="K104" i="22"/>
  <c r="K106" i="22"/>
  <c r="K109" i="22"/>
  <c r="K111" i="22"/>
  <c r="K113" i="22"/>
  <c r="K114" i="22"/>
  <c r="K116" i="22"/>
  <c r="K118" i="22"/>
  <c r="K119" i="22"/>
  <c r="K121" i="22"/>
  <c r="K122" i="22"/>
  <c r="K123" i="22"/>
  <c r="K124" i="22"/>
  <c r="K125" i="22"/>
  <c r="K126" i="22"/>
  <c r="K128" i="22"/>
  <c r="K129" i="22"/>
  <c r="K132" i="22"/>
  <c r="K133" i="22"/>
  <c r="K135" i="22"/>
  <c r="K136" i="22"/>
  <c r="K137" i="22"/>
  <c r="K139" i="22"/>
  <c r="K141" i="22"/>
  <c r="K142" i="22"/>
  <c r="K144" i="22"/>
  <c r="K145" i="22"/>
  <c r="K149" i="22"/>
  <c r="K150" i="22"/>
  <c r="K151" i="22"/>
  <c r="K152" i="22"/>
  <c r="K153" i="22"/>
  <c r="K154" i="22"/>
  <c r="K155" i="22"/>
  <c r="K159" i="22"/>
  <c r="K164" i="22"/>
  <c r="K165" i="22"/>
  <c r="K166" i="22"/>
  <c r="K167" i="22"/>
  <c r="J23" i="22"/>
  <c r="J25" i="22"/>
  <c r="J26" i="22"/>
  <c r="J27" i="22"/>
  <c r="J28" i="22"/>
  <c r="J30" i="22"/>
  <c r="J31" i="22"/>
  <c r="J32" i="22"/>
  <c r="J33" i="22"/>
  <c r="J34" i="22"/>
  <c r="J36" i="22"/>
  <c r="J37" i="22"/>
  <c r="J38" i="22"/>
  <c r="J41" i="22"/>
  <c r="J42" i="22"/>
  <c r="J44" i="22"/>
  <c r="J45" i="22"/>
  <c r="J46" i="22"/>
  <c r="J50" i="22"/>
  <c r="J53" i="22"/>
  <c r="J57" i="22"/>
  <c r="J58" i="22"/>
  <c r="J59" i="22"/>
  <c r="J60" i="22"/>
  <c r="J61" i="22"/>
  <c r="J62" i="22"/>
  <c r="J63" i="22"/>
  <c r="J66" i="22"/>
  <c r="J69" i="22"/>
  <c r="J71" i="22"/>
  <c r="J72" i="22"/>
  <c r="J73" i="22"/>
  <c r="J74" i="22"/>
  <c r="J75" i="22"/>
  <c r="J76" i="22"/>
  <c r="J78" i="22"/>
  <c r="J79" i="22"/>
  <c r="J80" i="22"/>
  <c r="J81" i="22"/>
  <c r="J82" i="22"/>
  <c r="J84" i="22"/>
  <c r="J85" i="22"/>
  <c r="J86" i="22"/>
  <c r="J87" i="22"/>
  <c r="J89" i="22"/>
  <c r="J91" i="22"/>
  <c r="J92" i="22"/>
  <c r="J93" i="22"/>
  <c r="J94" i="22"/>
  <c r="J98" i="22"/>
  <c r="J99" i="22"/>
  <c r="J101" i="22"/>
  <c r="J102" i="22"/>
  <c r="J103" i="22"/>
  <c r="J104" i="22"/>
  <c r="J106" i="22"/>
  <c r="J109" i="22"/>
  <c r="J111" i="22"/>
  <c r="J113" i="22"/>
  <c r="J114" i="22"/>
  <c r="J116" i="22"/>
  <c r="J118" i="22"/>
  <c r="J119" i="22"/>
  <c r="J121" i="22"/>
  <c r="J122" i="22"/>
  <c r="J123" i="22"/>
  <c r="J124" i="22"/>
  <c r="J125" i="22"/>
  <c r="J126" i="22"/>
  <c r="J128" i="22"/>
  <c r="J129" i="22"/>
  <c r="J132" i="22"/>
  <c r="J133" i="22"/>
  <c r="J135" i="22"/>
  <c r="J136" i="22"/>
  <c r="J137" i="22"/>
  <c r="J139" i="22"/>
  <c r="J141" i="22"/>
  <c r="J142" i="22"/>
  <c r="J144" i="22"/>
  <c r="J145" i="22"/>
  <c r="J149" i="22"/>
  <c r="J150" i="22"/>
  <c r="J151" i="22"/>
  <c r="J152" i="22"/>
  <c r="J153" i="22"/>
  <c r="J154" i="22"/>
  <c r="J155" i="22"/>
  <c r="J159" i="22"/>
  <c r="J164" i="22"/>
  <c r="J165" i="22"/>
  <c r="J166" i="22"/>
  <c r="J167" i="22"/>
  <c r="J6" i="22"/>
  <c r="J8" i="22"/>
  <c r="J9" i="22"/>
  <c r="J10" i="22"/>
  <c r="J11" i="22"/>
  <c r="J12" i="22"/>
  <c r="J13" i="22"/>
  <c r="J14" i="22"/>
  <c r="J15" i="22"/>
  <c r="J16" i="22"/>
  <c r="J19" i="22"/>
  <c r="J20" i="22"/>
  <c r="L12" i="17"/>
  <c r="K12" i="17"/>
  <c r="J12" i="17"/>
  <c r="I12" i="17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3" i="18"/>
  <c r="P24" i="18"/>
  <c r="P25" i="18"/>
  <c r="P26" i="18"/>
  <c r="P28" i="18"/>
  <c r="P29" i="18"/>
  <c r="P30" i="18"/>
  <c r="P31" i="18"/>
  <c r="P34" i="18"/>
  <c r="P35" i="18"/>
  <c r="P36" i="18"/>
  <c r="P37" i="18"/>
  <c r="P38" i="18"/>
  <c r="P39" i="18"/>
  <c r="P40" i="18"/>
  <c r="P41" i="18"/>
  <c r="P42" i="18"/>
  <c r="P44" i="18"/>
  <c r="P45" i="18"/>
  <c r="P46" i="18"/>
  <c r="P48" i="18"/>
  <c r="P49" i="18"/>
  <c r="P50" i="18"/>
  <c r="P51" i="18"/>
  <c r="P52" i="18"/>
  <c r="P55" i="18"/>
  <c r="P56" i="18"/>
  <c r="P57" i="18"/>
  <c r="P58" i="18"/>
  <c r="P59" i="18"/>
  <c r="P60" i="18"/>
  <c r="P61" i="18"/>
  <c r="P62" i="18"/>
  <c r="P63" i="18"/>
  <c r="P64" i="18"/>
  <c r="P66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2" i="18"/>
  <c r="P93" i="18"/>
  <c r="P94" i="18"/>
  <c r="P95" i="18"/>
  <c r="P96" i="18"/>
  <c r="P97" i="18"/>
  <c r="P98" i="18"/>
  <c r="P100" i="18"/>
  <c r="P102" i="18"/>
  <c r="P103" i="18"/>
  <c r="P104" i="18"/>
  <c r="P105" i="18"/>
  <c r="P106" i="18"/>
  <c r="P108" i="18"/>
  <c r="P109" i="18"/>
  <c r="P110" i="18"/>
  <c r="P111" i="18"/>
  <c r="P112" i="18"/>
  <c r="P113" i="18"/>
  <c r="P114" i="18"/>
  <c r="P115" i="18"/>
  <c r="P116" i="18"/>
  <c r="P118" i="18"/>
  <c r="P120" i="18"/>
  <c r="P121" i="18"/>
  <c r="P122" i="18"/>
  <c r="P123" i="18"/>
  <c r="P124" i="18"/>
  <c r="P125" i="18"/>
  <c r="P126" i="18"/>
  <c r="P127" i="18"/>
  <c r="P128" i="18"/>
  <c r="P129" i="18"/>
  <c r="P130" i="18"/>
  <c r="P131" i="18"/>
  <c r="P132" i="18"/>
  <c r="P133" i="18"/>
  <c r="P134" i="18"/>
  <c r="P135" i="18"/>
  <c r="P136" i="18"/>
  <c r="P137" i="18"/>
  <c r="P138" i="18"/>
  <c r="P139" i="18"/>
  <c r="P140" i="18"/>
  <c r="P141" i="18"/>
  <c r="P142" i="18"/>
  <c r="P143" i="18"/>
  <c r="P144" i="18"/>
  <c r="P145" i="18"/>
  <c r="P146" i="18"/>
  <c r="P147" i="18"/>
  <c r="P148" i="18"/>
  <c r="P149" i="18"/>
  <c r="P150" i="18"/>
  <c r="P151" i="18"/>
  <c r="P152" i="18"/>
  <c r="P153" i="18"/>
  <c r="P155" i="18"/>
  <c r="P156" i="18"/>
  <c r="P157" i="18"/>
  <c r="P159" i="18"/>
  <c r="P160" i="18"/>
  <c r="P162" i="18"/>
  <c r="P163" i="18"/>
  <c r="P164" i="18"/>
  <c r="P165" i="18"/>
  <c r="P166" i="18"/>
  <c r="P168" i="18"/>
  <c r="P170" i="18"/>
  <c r="P171" i="18"/>
  <c r="P172" i="18"/>
  <c r="P173" i="18"/>
  <c r="P174" i="18"/>
  <c r="P175" i="18"/>
  <c r="P176" i="18"/>
  <c r="P177" i="18"/>
  <c r="P178" i="18"/>
  <c r="P179" i="18"/>
  <c r="P180" i="18"/>
  <c r="P181" i="18"/>
  <c r="P182" i="18"/>
  <c r="P183" i="18"/>
  <c r="P184" i="18"/>
  <c r="P185" i="18"/>
  <c r="P186" i="18"/>
  <c r="P187" i="18"/>
  <c r="P188" i="18"/>
  <c r="P190" i="18"/>
  <c r="P191" i="18"/>
  <c r="P192" i="18"/>
  <c r="P193" i="18"/>
  <c r="P194" i="18"/>
  <c r="P196" i="18"/>
  <c r="P197" i="18"/>
  <c r="P198" i="18"/>
  <c r="P199" i="18"/>
  <c r="P200" i="18"/>
  <c r="P201" i="18"/>
  <c r="P202" i="18"/>
  <c r="P203" i="18"/>
  <c r="P205" i="18"/>
  <c r="P206" i="18"/>
  <c r="P207" i="18"/>
  <c r="P208" i="18"/>
  <c r="P209" i="18"/>
  <c r="P210" i="18"/>
  <c r="P212" i="18"/>
  <c r="P213" i="18"/>
  <c r="P214" i="18"/>
  <c r="P215" i="18"/>
  <c r="P216" i="18"/>
  <c r="P219" i="18"/>
  <c r="P220" i="18"/>
  <c r="P221" i="18"/>
  <c r="P222" i="18"/>
  <c r="P223" i="18"/>
  <c r="P224" i="18"/>
  <c r="P225" i="18"/>
  <c r="P226" i="18"/>
  <c r="P227" i="18"/>
  <c r="P228" i="18"/>
  <c r="P229" i="18"/>
  <c r="P231" i="18"/>
  <c r="P233" i="18"/>
  <c r="P234" i="18"/>
  <c r="P235" i="18"/>
  <c r="P237" i="18"/>
  <c r="P238" i="18"/>
  <c r="P239" i="18"/>
  <c r="P240" i="18"/>
  <c r="P241" i="18"/>
  <c r="P242" i="18"/>
  <c r="P243" i="18"/>
  <c r="P245" i="18"/>
  <c r="P246" i="18"/>
  <c r="P247" i="18"/>
  <c r="P248" i="18"/>
  <c r="P249" i="18"/>
  <c r="P250" i="18"/>
  <c r="P252" i="18"/>
  <c r="P254" i="18"/>
  <c r="P255" i="18"/>
  <c r="P256" i="18"/>
  <c r="P257" i="18"/>
  <c r="P258" i="18"/>
  <c r="P259" i="18"/>
  <c r="P260" i="18"/>
  <c r="P261" i="18"/>
  <c r="P262" i="18"/>
  <c r="P263" i="18"/>
  <c r="P264" i="18"/>
  <c r="P265" i="18"/>
  <c r="P267" i="18"/>
  <c r="P268" i="18"/>
  <c r="P269" i="18"/>
  <c r="P271" i="18"/>
  <c r="P273" i="18"/>
  <c r="P274" i="18"/>
  <c r="P275" i="18"/>
  <c r="P277" i="18"/>
  <c r="P278" i="18"/>
  <c r="P279" i="18"/>
  <c r="P280" i="18"/>
  <c r="P281" i="18"/>
  <c r="P282" i="18"/>
  <c r="P284" i="18"/>
  <c r="P285" i="18"/>
  <c r="P286" i="18"/>
  <c r="P287" i="18"/>
  <c r="P289" i="18"/>
  <c r="P290" i="18"/>
  <c r="P291" i="18"/>
  <c r="P292" i="18"/>
  <c r="P293" i="18"/>
  <c r="P294" i="18"/>
  <c r="P295" i="18"/>
  <c r="P296" i="18"/>
  <c r="P297" i="18"/>
  <c r="P298" i="18"/>
  <c r="P299" i="18"/>
  <c r="P300" i="18"/>
  <c r="P306" i="18"/>
  <c r="P307" i="18"/>
  <c r="P308" i="18"/>
  <c r="P309" i="18"/>
  <c r="P310" i="18"/>
  <c r="P311" i="18"/>
  <c r="P312" i="18"/>
  <c r="P313" i="18"/>
  <c r="P314" i="18"/>
  <c r="P315" i="18"/>
  <c r="P316" i="18"/>
  <c r="P317" i="18"/>
  <c r="P318" i="18"/>
  <c r="P320" i="18"/>
  <c r="P323" i="18"/>
  <c r="P324" i="18"/>
  <c r="P325" i="18"/>
  <c r="P326" i="18"/>
  <c r="P327" i="18"/>
  <c r="P328" i="18"/>
  <c r="P329" i="18"/>
  <c r="P330" i="18"/>
  <c r="P331" i="18"/>
  <c r="P332" i="18"/>
  <c r="P333" i="18"/>
  <c r="P334" i="18"/>
  <c r="P335" i="18"/>
  <c r="P336" i="18"/>
  <c r="P337" i="18"/>
  <c r="P339" i="18"/>
  <c r="P340" i="18"/>
  <c r="P341" i="18"/>
  <c r="P342" i="18"/>
  <c r="P343" i="18"/>
  <c r="P344" i="18"/>
  <c r="P346" i="18"/>
  <c r="P348" i="18"/>
  <c r="P349" i="18"/>
  <c r="P350" i="18"/>
  <c r="P351" i="18"/>
  <c r="P352" i="18"/>
  <c r="P353" i="18"/>
  <c r="P355" i="18"/>
  <c r="P356" i="18"/>
  <c r="P357" i="18"/>
  <c r="P358" i="18"/>
  <c r="P359" i="18"/>
  <c r="P360" i="18"/>
  <c r="P361" i="18"/>
  <c r="P362" i="18"/>
  <c r="P363" i="18"/>
  <c r="P364" i="18"/>
  <c r="P365" i="18"/>
  <c r="P366" i="18"/>
  <c r="P367" i="18"/>
  <c r="P368" i="18"/>
  <c r="P369" i="18"/>
  <c r="P370" i="18"/>
  <c r="P371" i="18"/>
  <c r="P372" i="18"/>
  <c r="P373" i="18"/>
  <c r="P374" i="18"/>
  <c r="P375" i="18"/>
  <c r="P376" i="18"/>
  <c r="P377" i="18"/>
  <c r="P378" i="18"/>
  <c r="P379" i="18"/>
  <c r="P380" i="18"/>
  <c r="P381" i="18"/>
  <c r="P382" i="18"/>
  <c r="P383" i="18"/>
  <c r="P384" i="18"/>
  <c r="P385" i="18"/>
  <c r="P386" i="18"/>
  <c r="P387" i="18"/>
  <c r="P388" i="18"/>
  <c r="P389" i="18"/>
  <c r="P390" i="18"/>
  <c r="P391" i="18"/>
  <c r="P392" i="18"/>
  <c r="P393" i="18"/>
  <c r="P394" i="18"/>
  <c r="P395" i="18"/>
  <c r="P396" i="18"/>
  <c r="P397" i="18"/>
  <c r="P398" i="18"/>
  <c r="P399" i="18"/>
  <c r="P400" i="18"/>
  <c r="P401" i="18"/>
  <c r="P403" i="18"/>
  <c r="P404" i="18"/>
  <c r="P405" i="18"/>
  <c r="P406" i="18"/>
  <c r="P407" i="18"/>
  <c r="P408" i="18"/>
  <c r="P409" i="18"/>
  <c r="P410" i="18"/>
  <c r="P411" i="18"/>
  <c r="P412" i="18"/>
  <c r="P413" i="18"/>
  <c r="P414" i="18"/>
  <c r="P415" i="18"/>
  <c r="P416" i="18"/>
  <c r="P417" i="18"/>
  <c r="P418" i="18"/>
  <c r="P419" i="18"/>
  <c r="P420" i="18"/>
  <c r="P421" i="18"/>
  <c r="P422" i="18"/>
  <c r="P423" i="18"/>
  <c r="P424" i="18"/>
  <c r="P425" i="18"/>
  <c r="P426" i="18"/>
  <c r="P427" i="18"/>
  <c r="P428" i="18"/>
  <c r="P429" i="18"/>
  <c r="P430" i="18"/>
  <c r="P431" i="18"/>
  <c r="P432" i="18"/>
  <c r="P433" i="18"/>
  <c r="P434" i="18"/>
  <c r="P435" i="18"/>
  <c r="P436" i="18"/>
  <c r="P437" i="18"/>
  <c r="P438" i="18"/>
  <c r="P439" i="18"/>
  <c r="P440" i="18"/>
  <c r="P442" i="18"/>
  <c r="P443" i="18"/>
  <c r="P444" i="18"/>
  <c r="P447" i="18"/>
  <c r="P448" i="18"/>
  <c r="P449" i="18"/>
  <c r="P450" i="18"/>
  <c r="P451" i="18"/>
  <c r="P452" i="18"/>
  <c r="P453" i="18"/>
  <c r="P454" i="18"/>
  <c r="P455" i="18"/>
  <c r="P456" i="18"/>
  <c r="P457" i="18"/>
  <c r="P458" i="18"/>
  <c r="P460" i="18"/>
  <c r="P462" i="18"/>
  <c r="P463" i="18"/>
  <c r="P465" i="18"/>
  <c r="P466" i="18"/>
  <c r="P467" i="18"/>
  <c r="P468" i="18"/>
  <c r="P470" i="18"/>
  <c r="P471" i="18"/>
  <c r="P472" i="18"/>
  <c r="P473" i="18"/>
  <c r="P477" i="18"/>
  <c r="P478" i="18"/>
  <c r="P479" i="18"/>
  <c r="P480" i="18"/>
  <c r="P481" i="18"/>
  <c r="P483" i="18"/>
  <c r="P484" i="18"/>
  <c r="P485" i="18"/>
  <c r="P486" i="18"/>
  <c r="P487" i="18"/>
  <c r="P489" i="18"/>
  <c r="P491" i="18"/>
  <c r="P492" i="18"/>
  <c r="P493" i="18"/>
  <c r="P494" i="18"/>
  <c r="P495" i="18"/>
  <c r="P496" i="18"/>
  <c r="P497" i="18"/>
  <c r="P498" i="18"/>
  <c r="P500" i="18"/>
  <c r="P501" i="18"/>
  <c r="P502" i="18"/>
  <c r="P504" i="18"/>
  <c r="P505" i="18"/>
  <c r="P506" i="18"/>
  <c r="P507" i="18"/>
  <c r="P508" i="18"/>
  <c r="P509" i="18"/>
  <c r="P510" i="18"/>
  <c r="P514" i="18"/>
  <c r="P515" i="18"/>
  <c r="P516" i="18"/>
  <c r="P517" i="18"/>
  <c r="P519" i="18"/>
  <c r="P520" i="18"/>
  <c r="P521" i="18"/>
  <c r="P522" i="18"/>
  <c r="P523" i="18"/>
  <c r="P524" i="18"/>
  <c r="P529" i="18"/>
  <c r="O8" i="18"/>
  <c r="O10" i="18"/>
  <c r="O12" i="18"/>
  <c r="O13" i="18"/>
  <c r="O14" i="18"/>
  <c r="O16" i="18"/>
  <c r="O18" i="18"/>
  <c r="O20" i="18"/>
  <c r="O21" i="18"/>
  <c r="O22" i="18"/>
  <c r="O24" i="18"/>
  <c r="O25" i="18"/>
  <c r="O26" i="18"/>
  <c r="O27" i="18"/>
  <c r="O28" i="18"/>
  <c r="O30" i="18"/>
  <c r="O32" i="18"/>
  <c r="O33" i="18"/>
  <c r="O39" i="18"/>
  <c r="O43" i="18"/>
  <c r="O45" i="18"/>
  <c r="O47" i="18"/>
  <c r="O50" i="18"/>
  <c r="O51" i="18"/>
  <c r="O52" i="18"/>
  <c r="O53" i="18"/>
  <c r="O54" i="18"/>
  <c r="O56" i="18"/>
  <c r="O57" i="18"/>
  <c r="O59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5" i="18"/>
  <c r="O86" i="18"/>
  <c r="O87" i="18"/>
  <c r="O88" i="18"/>
  <c r="O89" i="18"/>
  <c r="O91" i="18"/>
  <c r="O92" i="18"/>
  <c r="O93" i="18"/>
  <c r="O94" i="18"/>
  <c r="O95" i="18"/>
  <c r="O96" i="18"/>
  <c r="O97" i="18"/>
  <c r="O98" i="18"/>
  <c r="O99" i="18"/>
  <c r="O100" i="18"/>
  <c r="O101" i="18"/>
  <c r="O104" i="18"/>
  <c r="O107" i="18"/>
  <c r="O108" i="18"/>
  <c r="O109" i="18"/>
  <c r="O110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31" i="18"/>
  <c r="O132" i="18"/>
  <c r="O133" i="18"/>
  <c r="O134" i="18"/>
  <c r="O135" i="18"/>
  <c r="O137" i="18"/>
  <c r="O138" i="18"/>
  <c r="O139" i="18"/>
  <c r="O140" i="18"/>
  <c r="O142" i="18"/>
  <c r="O144" i="18"/>
  <c r="O145" i="18"/>
  <c r="O146" i="18"/>
  <c r="O147" i="18"/>
  <c r="O148" i="18"/>
  <c r="O150" i="18"/>
  <c r="O151" i="18"/>
  <c r="O152" i="18"/>
  <c r="O153" i="18"/>
  <c r="O154" i="18"/>
  <c r="O155" i="18"/>
  <c r="O156" i="18"/>
  <c r="O157" i="18"/>
  <c r="O158" i="18"/>
  <c r="O159" i="18"/>
  <c r="O161" i="18"/>
  <c r="O162" i="18"/>
  <c r="O163" i="18"/>
  <c r="O164" i="18"/>
  <c r="O165" i="18"/>
  <c r="O167" i="18"/>
  <c r="O168" i="18"/>
  <c r="O169" i="18"/>
  <c r="O170" i="18"/>
  <c r="O173" i="18"/>
  <c r="O174" i="18"/>
  <c r="O175" i="18"/>
  <c r="O177" i="18"/>
  <c r="O178" i="18"/>
  <c r="O179" i="18"/>
  <c r="O180" i="18"/>
  <c r="O181" i="18"/>
  <c r="O182" i="18"/>
  <c r="O183" i="18"/>
  <c r="O184" i="18"/>
  <c r="O185" i="18"/>
  <c r="O186" i="18"/>
  <c r="O187" i="18"/>
  <c r="O188" i="18"/>
  <c r="O189" i="18"/>
  <c r="O190" i="18"/>
  <c r="O192" i="18"/>
  <c r="O194" i="18"/>
  <c r="O195" i="18"/>
  <c r="O196" i="18"/>
  <c r="O197" i="18"/>
  <c r="O198" i="18"/>
  <c r="O200" i="18"/>
  <c r="O202" i="18"/>
  <c r="O203" i="18"/>
  <c r="O204" i="18"/>
  <c r="O211" i="18"/>
  <c r="O212" i="18"/>
  <c r="O214" i="18"/>
  <c r="O215" i="18"/>
  <c r="O216" i="18"/>
  <c r="O217" i="18"/>
  <c r="O218" i="18"/>
  <c r="O219" i="18"/>
  <c r="O220" i="18"/>
  <c r="O221" i="18"/>
  <c r="O222" i="18"/>
  <c r="O223" i="18"/>
  <c r="O226" i="18"/>
  <c r="O227" i="18"/>
  <c r="O228" i="18"/>
  <c r="O229" i="18"/>
  <c r="O230" i="18"/>
  <c r="O231" i="18"/>
  <c r="O232" i="18"/>
  <c r="O233" i="18"/>
  <c r="O234" i="18"/>
  <c r="O235" i="18"/>
  <c r="O236" i="18"/>
  <c r="O239" i="18"/>
  <c r="O240" i="18"/>
  <c r="O241" i="18"/>
  <c r="O243" i="18"/>
  <c r="O244" i="18"/>
  <c r="O246" i="18"/>
  <c r="O248" i="18"/>
  <c r="O249" i="18"/>
  <c r="O251" i="18"/>
  <c r="O252" i="18"/>
  <c r="O253" i="18"/>
  <c r="O257" i="18"/>
  <c r="O258" i="18"/>
  <c r="O260" i="18"/>
  <c r="O261" i="18"/>
  <c r="O262" i="18"/>
  <c r="O264" i="18"/>
  <c r="O265" i="18"/>
  <c r="O266" i="18"/>
  <c r="O267" i="18"/>
  <c r="O268" i="18"/>
  <c r="O269" i="18"/>
  <c r="O270" i="18"/>
  <c r="O271" i="18"/>
  <c r="O272" i="18"/>
  <c r="O273" i="18"/>
  <c r="O274" i="18"/>
  <c r="O275" i="18"/>
  <c r="O276" i="18"/>
  <c r="O278" i="18"/>
  <c r="O279" i="18"/>
  <c r="O280" i="18"/>
  <c r="O281" i="18"/>
  <c r="O282" i="18"/>
  <c r="O283" i="18"/>
  <c r="O284" i="18"/>
  <c r="O285" i="18"/>
  <c r="O288" i="18"/>
  <c r="O291" i="18"/>
  <c r="O296" i="18"/>
  <c r="O301" i="18"/>
  <c r="O302" i="18"/>
  <c r="O303" i="18"/>
  <c r="O304" i="18"/>
  <c r="O305" i="18"/>
  <c r="O306" i="18"/>
  <c r="O308" i="18"/>
  <c r="O311" i="18"/>
  <c r="O312" i="18"/>
  <c r="O313" i="18"/>
  <c r="O314" i="18"/>
  <c r="O315" i="18"/>
  <c r="O316" i="18"/>
  <c r="O317" i="18"/>
  <c r="O318" i="18"/>
  <c r="O319" i="18"/>
  <c r="O320" i="18"/>
  <c r="O321" i="18"/>
  <c r="O322" i="18"/>
  <c r="O325" i="18"/>
  <c r="O327" i="18"/>
  <c r="O328" i="18"/>
  <c r="O329" i="18"/>
  <c r="O331" i="18"/>
  <c r="O332" i="18"/>
  <c r="O333" i="18"/>
  <c r="O334" i="18"/>
  <c r="O335" i="18"/>
  <c r="O336" i="18"/>
  <c r="O337" i="18"/>
  <c r="O338" i="18"/>
  <c r="O339" i="18"/>
  <c r="O341" i="18"/>
  <c r="O343" i="18"/>
  <c r="O344" i="18"/>
  <c r="O345" i="18"/>
  <c r="O346" i="18"/>
  <c r="O347" i="18"/>
  <c r="O348" i="18"/>
  <c r="O349" i="18"/>
  <c r="O352" i="18"/>
  <c r="O353" i="18"/>
  <c r="O354" i="18"/>
  <c r="O356" i="18"/>
  <c r="O357" i="18"/>
  <c r="O359" i="18"/>
  <c r="O360" i="18"/>
  <c r="O361" i="18"/>
  <c r="O364" i="18"/>
  <c r="O365" i="18"/>
  <c r="O366" i="18"/>
  <c r="O367" i="18"/>
  <c r="O370" i="18"/>
  <c r="O371" i="18"/>
  <c r="O373" i="18"/>
  <c r="O375" i="18"/>
  <c r="O378" i="18"/>
  <c r="O380" i="18"/>
  <c r="O381" i="18"/>
  <c r="O383" i="18"/>
  <c r="O384" i="18"/>
  <c r="O385" i="18"/>
  <c r="O386" i="18"/>
  <c r="O388" i="18"/>
  <c r="O389" i="18"/>
  <c r="O390" i="18"/>
  <c r="O391" i="18"/>
  <c r="O393" i="18"/>
  <c r="O394" i="18"/>
  <c r="O396" i="18"/>
  <c r="O398" i="18"/>
  <c r="O400" i="18"/>
  <c r="O401" i="18"/>
  <c r="O402" i="18"/>
  <c r="O403" i="18"/>
  <c r="O404" i="18"/>
  <c r="O405" i="18"/>
  <c r="O409" i="18"/>
  <c r="O410" i="18"/>
  <c r="O411" i="18"/>
  <c r="O413" i="18"/>
  <c r="O417" i="18"/>
  <c r="O419" i="18"/>
  <c r="O439" i="18"/>
  <c r="O441" i="18"/>
  <c r="O443" i="18"/>
  <c r="O445" i="18"/>
  <c r="O446" i="18"/>
  <c r="O448" i="18"/>
  <c r="O449" i="18"/>
  <c r="O453" i="18"/>
  <c r="O454" i="18"/>
  <c r="O455" i="18"/>
  <c r="O456" i="18"/>
  <c r="O458" i="18"/>
  <c r="O459" i="18"/>
  <c r="O461" i="18"/>
  <c r="O463" i="18"/>
  <c r="O464" i="18"/>
  <c r="O469" i="18"/>
  <c r="O470" i="18"/>
  <c r="O471" i="18"/>
  <c r="O474" i="18"/>
  <c r="O475" i="18"/>
  <c r="O476" i="18"/>
  <c r="O479" i="18"/>
  <c r="O481" i="18"/>
  <c r="O482" i="18"/>
  <c r="O484" i="18"/>
  <c r="O486" i="18"/>
  <c r="O488" i="18"/>
  <c r="O490" i="18"/>
  <c r="O491" i="18"/>
  <c r="O492" i="18"/>
  <c r="O493" i="18"/>
  <c r="O499" i="18"/>
  <c r="O502" i="18"/>
  <c r="O503" i="18"/>
  <c r="O509" i="18"/>
  <c r="O510" i="18"/>
  <c r="O511" i="18"/>
  <c r="O512" i="18"/>
  <c r="O513" i="18"/>
  <c r="O514" i="18"/>
  <c r="O516" i="18"/>
  <c r="O518" i="18"/>
  <c r="O519" i="18"/>
  <c r="O525" i="18"/>
  <c r="O526" i="18"/>
  <c r="O527" i="18"/>
  <c r="O528" i="18"/>
  <c r="O529" i="18"/>
  <c r="O530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3" i="18"/>
  <c r="N24" i="18"/>
  <c r="N25" i="18"/>
  <c r="N26" i="18"/>
  <c r="N28" i="18"/>
  <c r="N29" i="18"/>
  <c r="N30" i="18"/>
  <c r="N31" i="18"/>
  <c r="N34" i="18"/>
  <c r="N35" i="18"/>
  <c r="N36" i="18"/>
  <c r="N37" i="18"/>
  <c r="N38" i="18"/>
  <c r="N39" i="18"/>
  <c r="N40" i="18"/>
  <c r="N41" i="18"/>
  <c r="N42" i="18"/>
  <c r="N44" i="18"/>
  <c r="N45" i="18"/>
  <c r="N46" i="18"/>
  <c r="N48" i="18"/>
  <c r="N49" i="18"/>
  <c r="N50" i="18"/>
  <c r="N51" i="18"/>
  <c r="N52" i="18"/>
  <c r="N55" i="18"/>
  <c r="N56" i="18"/>
  <c r="N57" i="18"/>
  <c r="N58" i="18"/>
  <c r="N59" i="18"/>
  <c r="N60" i="18"/>
  <c r="N61" i="18"/>
  <c r="N62" i="18"/>
  <c r="N63" i="18"/>
  <c r="N64" i="18"/>
  <c r="N66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2" i="18"/>
  <c r="N93" i="18"/>
  <c r="N94" i="18"/>
  <c r="N95" i="18"/>
  <c r="N96" i="18"/>
  <c r="N97" i="18"/>
  <c r="N98" i="18"/>
  <c r="N100" i="18"/>
  <c r="N102" i="18"/>
  <c r="N103" i="18"/>
  <c r="N104" i="18"/>
  <c r="N105" i="18"/>
  <c r="N106" i="18"/>
  <c r="N108" i="18"/>
  <c r="N109" i="18"/>
  <c r="N110" i="18"/>
  <c r="N111" i="18"/>
  <c r="N112" i="18"/>
  <c r="N113" i="18"/>
  <c r="N114" i="18"/>
  <c r="N115" i="18"/>
  <c r="N116" i="18"/>
  <c r="N118" i="18"/>
  <c r="N120" i="18"/>
  <c r="N121" i="18"/>
  <c r="N122" i="18"/>
  <c r="N123" i="18"/>
  <c r="N124" i="18"/>
  <c r="N125" i="18"/>
  <c r="N126" i="18"/>
  <c r="N127" i="18"/>
  <c r="N128" i="18"/>
  <c r="N129" i="18"/>
  <c r="N130" i="18"/>
  <c r="N131" i="18"/>
  <c r="N132" i="18"/>
  <c r="N133" i="18"/>
  <c r="N134" i="18"/>
  <c r="N135" i="18"/>
  <c r="N136" i="18"/>
  <c r="N137" i="18"/>
  <c r="N138" i="18"/>
  <c r="N139" i="18"/>
  <c r="N140" i="18"/>
  <c r="N141" i="18"/>
  <c r="N142" i="18"/>
  <c r="N143" i="18"/>
  <c r="N144" i="18"/>
  <c r="N145" i="18"/>
  <c r="N146" i="18"/>
  <c r="N147" i="18"/>
  <c r="N148" i="18"/>
  <c r="N149" i="18"/>
  <c r="N150" i="18"/>
  <c r="N151" i="18"/>
  <c r="N152" i="18"/>
  <c r="N153" i="18"/>
  <c r="N155" i="18"/>
  <c r="N156" i="18"/>
  <c r="N157" i="18"/>
  <c r="N159" i="18"/>
  <c r="N160" i="18"/>
  <c r="N162" i="18"/>
  <c r="N163" i="18"/>
  <c r="N164" i="18"/>
  <c r="N165" i="18"/>
  <c r="N166" i="18"/>
  <c r="N168" i="18"/>
  <c r="N170" i="18"/>
  <c r="N171" i="18"/>
  <c r="N172" i="18"/>
  <c r="N173" i="18"/>
  <c r="N174" i="18"/>
  <c r="N175" i="18"/>
  <c r="N176" i="18"/>
  <c r="N177" i="18"/>
  <c r="N178" i="18"/>
  <c r="N179" i="18"/>
  <c r="N180" i="18"/>
  <c r="N181" i="18"/>
  <c r="N182" i="18"/>
  <c r="N183" i="18"/>
  <c r="N184" i="18"/>
  <c r="N185" i="18"/>
  <c r="N186" i="18"/>
  <c r="N187" i="18"/>
  <c r="N188" i="18"/>
  <c r="N190" i="18"/>
  <c r="N191" i="18"/>
  <c r="N192" i="18"/>
  <c r="N193" i="18"/>
  <c r="N194" i="18"/>
  <c r="N196" i="18"/>
  <c r="N197" i="18"/>
  <c r="N198" i="18"/>
  <c r="N199" i="18"/>
  <c r="N200" i="18"/>
  <c r="N201" i="18"/>
  <c r="N202" i="18"/>
  <c r="N203" i="18"/>
  <c r="N205" i="18"/>
  <c r="N206" i="18"/>
  <c r="N207" i="18"/>
  <c r="N208" i="18"/>
  <c r="N209" i="18"/>
  <c r="N210" i="18"/>
  <c r="N212" i="18"/>
  <c r="N213" i="18"/>
  <c r="N214" i="18"/>
  <c r="N215" i="18"/>
  <c r="N216" i="18"/>
  <c r="N219" i="18"/>
  <c r="N220" i="18"/>
  <c r="N221" i="18"/>
  <c r="N222" i="18"/>
  <c r="N223" i="18"/>
  <c r="N224" i="18"/>
  <c r="N225" i="18"/>
  <c r="N226" i="18"/>
  <c r="N227" i="18"/>
  <c r="N228" i="18"/>
  <c r="N229" i="18"/>
  <c r="N231" i="18"/>
  <c r="N233" i="18"/>
  <c r="N234" i="18"/>
  <c r="N235" i="18"/>
  <c r="N237" i="18"/>
  <c r="N238" i="18"/>
  <c r="N239" i="18"/>
  <c r="N240" i="18"/>
  <c r="N241" i="18"/>
  <c r="N242" i="18"/>
  <c r="N243" i="18"/>
  <c r="N245" i="18"/>
  <c r="N246" i="18"/>
  <c r="N247" i="18"/>
  <c r="N248" i="18"/>
  <c r="N249" i="18"/>
  <c r="N250" i="18"/>
  <c r="N252" i="18"/>
  <c r="N254" i="18"/>
  <c r="N255" i="18"/>
  <c r="N256" i="18"/>
  <c r="N257" i="18"/>
  <c r="N258" i="18"/>
  <c r="N259" i="18"/>
  <c r="N260" i="18"/>
  <c r="N261" i="18"/>
  <c r="N262" i="18"/>
  <c r="N263" i="18"/>
  <c r="N264" i="18"/>
  <c r="N265" i="18"/>
  <c r="N267" i="18"/>
  <c r="N268" i="18"/>
  <c r="N269" i="18"/>
  <c r="N271" i="18"/>
  <c r="N273" i="18"/>
  <c r="N274" i="18"/>
  <c r="N275" i="18"/>
  <c r="N277" i="18"/>
  <c r="N278" i="18"/>
  <c r="N279" i="18"/>
  <c r="N280" i="18"/>
  <c r="N281" i="18"/>
  <c r="N282" i="18"/>
  <c r="N284" i="18"/>
  <c r="N285" i="18"/>
  <c r="N286" i="18"/>
  <c r="N287" i="18"/>
  <c r="N289" i="18"/>
  <c r="N290" i="18"/>
  <c r="N291" i="18"/>
  <c r="N292" i="18"/>
  <c r="N293" i="18"/>
  <c r="N294" i="18"/>
  <c r="N295" i="18"/>
  <c r="N296" i="18"/>
  <c r="N297" i="18"/>
  <c r="N298" i="18"/>
  <c r="N299" i="18"/>
  <c r="N300" i="18"/>
  <c r="N306" i="18"/>
  <c r="N307" i="18"/>
  <c r="N308" i="18"/>
  <c r="N309" i="18"/>
  <c r="N310" i="18"/>
  <c r="N311" i="18"/>
  <c r="N312" i="18"/>
  <c r="N313" i="18"/>
  <c r="N314" i="18"/>
  <c r="N315" i="18"/>
  <c r="N316" i="18"/>
  <c r="N317" i="18"/>
  <c r="N318" i="18"/>
  <c r="N320" i="18"/>
  <c r="N323" i="18"/>
  <c r="N324" i="18"/>
  <c r="N325" i="18"/>
  <c r="N326" i="18"/>
  <c r="N327" i="18"/>
  <c r="N328" i="18"/>
  <c r="N329" i="18"/>
  <c r="N330" i="18"/>
  <c r="N331" i="18"/>
  <c r="N332" i="18"/>
  <c r="N333" i="18"/>
  <c r="N334" i="18"/>
  <c r="N335" i="18"/>
  <c r="N336" i="18"/>
  <c r="N337" i="18"/>
  <c r="N339" i="18"/>
  <c r="N340" i="18"/>
  <c r="N341" i="18"/>
  <c r="N342" i="18"/>
  <c r="N343" i="18"/>
  <c r="N344" i="18"/>
  <c r="N346" i="18"/>
  <c r="N348" i="18"/>
  <c r="N349" i="18"/>
  <c r="N350" i="18"/>
  <c r="N351" i="18"/>
  <c r="N352" i="18"/>
  <c r="N353" i="18"/>
  <c r="N355" i="18"/>
  <c r="N356" i="18"/>
  <c r="N357" i="18"/>
  <c r="N358" i="18"/>
  <c r="N359" i="18"/>
  <c r="N360" i="18"/>
  <c r="N361" i="18"/>
  <c r="N362" i="18"/>
  <c r="N363" i="18"/>
  <c r="N364" i="18"/>
  <c r="N365" i="18"/>
  <c r="N366" i="18"/>
  <c r="N367" i="18"/>
  <c r="N368" i="18"/>
  <c r="N369" i="18"/>
  <c r="N370" i="18"/>
  <c r="N371" i="18"/>
  <c r="N372" i="18"/>
  <c r="N373" i="18"/>
  <c r="N374" i="18"/>
  <c r="N375" i="18"/>
  <c r="N376" i="18"/>
  <c r="N377" i="18"/>
  <c r="N378" i="18"/>
  <c r="N379" i="18"/>
  <c r="N380" i="18"/>
  <c r="N381" i="18"/>
  <c r="N382" i="18"/>
  <c r="N383" i="18"/>
  <c r="N384" i="18"/>
  <c r="N385" i="18"/>
  <c r="N386" i="18"/>
  <c r="N387" i="18"/>
  <c r="N388" i="18"/>
  <c r="N389" i="18"/>
  <c r="N390" i="18"/>
  <c r="N391" i="18"/>
  <c r="N392" i="18"/>
  <c r="N393" i="18"/>
  <c r="N394" i="18"/>
  <c r="N395" i="18"/>
  <c r="N396" i="18"/>
  <c r="N397" i="18"/>
  <c r="N398" i="18"/>
  <c r="N399" i="18"/>
  <c r="N400" i="18"/>
  <c r="N401" i="18"/>
  <c r="N403" i="18"/>
  <c r="N404" i="18"/>
  <c r="N405" i="18"/>
  <c r="N406" i="18"/>
  <c r="N407" i="18"/>
  <c r="N408" i="18"/>
  <c r="N409" i="18"/>
  <c r="N410" i="18"/>
  <c r="N411" i="18"/>
  <c r="N412" i="18"/>
  <c r="N413" i="18"/>
  <c r="N414" i="18"/>
  <c r="N415" i="18"/>
  <c r="N416" i="18"/>
  <c r="N417" i="18"/>
  <c r="N418" i="18"/>
  <c r="N419" i="18"/>
  <c r="N420" i="18"/>
  <c r="N421" i="18"/>
  <c r="N422" i="18"/>
  <c r="N423" i="18"/>
  <c r="N424" i="18"/>
  <c r="N425" i="18"/>
  <c r="N426" i="18"/>
  <c r="N427" i="18"/>
  <c r="N428" i="18"/>
  <c r="N429" i="18"/>
  <c r="N430" i="18"/>
  <c r="N431" i="18"/>
  <c r="N432" i="18"/>
  <c r="N433" i="18"/>
  <c r="N434" i="18"/>
  <c r="N435" i="18"/>
  <c r="N436" i="18"/>
  <c r="N437" i="18"/>
  <c r="N438" i="18"/>
  <c r="N439" i="18"/>
  <c r="N440" i="18"/>
  <c r="N442" i="18"/>
  <c r="N443" i="18"/>
  <c r="N444" i="18"/>
  <c r="N447" i="18"/>
  <c r="N448" i="18"/>
  <c r="N449" i="18"/>
  <c r="N450" i="18"/>
  <c r="N451" i="18"/>
  <c r="N452" i="18"/>
  <c r="N453" i="18"/>
  <c r="N454" i="18"/>
  <c r="N455" i="18"/>
  <c r="N456" i="18"/>
  <c r="N457" i="18"/>
  <c r="N458" i="18"/>
  <c r="N460" i="18"/>
  <c r="N462" i="18"/>
  <c r="N463" i="18"/>
  <c r="N465" i="18"/>
  <c r="N466" i="18"/>
  <c r="N467" i="18"/>
  <c r="N468" i="18"/>
  <c r="N470" i="18"/>
  <c r="N471" i="18"/>
  <c r="N472" i="18"/>
  <c r="N473" i="18"/>
  <c r="N477" i="18"/>
  <c r="N478" i="18"/>
  <c r="N479" i="18"/>
  <c r="N480" i="18"/>
  <c r="N481" i="18"/>
  <c r="N483" i="18"/>
  <c r="N484" i="18"/>
  <c r="N485" i="18"/>
  <c r="N486" i="18"/>
  <c r="N487" i="18"/>
  <c r="N489" i="18"/>
  <c r="N491" i="18"/>
  <c r="N492" i="18"/>
  <c r="N493" i="18"/>
  <c r="N494" i="18"/>
  <c r="N495" i="18"/>
  <c r="N496" i="18"/>
  <c r="N497" i="18"/>
  <c r="N498" i="18"/>
  <c r="N500" i="18"/>
  <c r="N501" i="18"/>
  <c r="N502" i="18"/>
  <c r="N504" i="18"/>
  <c r="N505" i="18"/>
  <c r="N506" i="18"/>
  <c r="N507" i="18"/>
  <c r="N508" i="18"/>
  <c r="N509" i="18"/>
  <c r="N510" i="18"/>
  <c r="N514" i="18"/>
  <c r="N515" i="18"/>
  <c r="N516" i="18"/>
  <c r="N517" i="18"/>
  <c r="N519" i="18"/>
  <c r="N520" i="18"/>
  <c r="N521" i="18"/>
  <c r="N522" i="18"/>
  <c r="N523" i="18"/>
  <c r="N524" i="18"/>
  <c r="N529" i="18"/>
  <c r="M8" i="18"/>
  <c r="M10" i="18"/>
  <c r="M12" i="18"/>
  <c r="M13" i="18"/>
  <c r="M14" i="18"/>
  <c r="M16" i="18"/>
  <c r="M18" i="18"/>
  <c r="M20" i="18"/>
  <c r="M21" i="18"/>
  <c r="M22" i="18"/>
  <c r="M24" i="18"/>
  <c r="M25" i="18"/>
  <c r="M26" i="18"/>
  <c r="M27" i="18"/>
  <c r="M28" i="18"/>
  <c r="M30" i="18"/>
  <c r="M32" i="18"/>
  <c r="M33" i="18"/>
  <c r="M39" i="18"/>
  <c r="M43" i="18"/>
  <c r="M45" i="18"/>
  <c r="M47" i="18"/>
  <c r="M50" i="18"/>
  <c r="M51" i="18"/>
  <c r="M52" i="18"/>
  <c r="M53" i="18"/>
  <c r="M54" i="18"/>
  <c r="M56" i="18"/>
  <c r="M57" i="18"/>
  <c r="M59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5" i="18"/>
  <c r="M86" i="18"/>
  <c r="M87" i="18"/>
  <c r="M88" i="18"/>
  <c r="M89" i="18"/>
  <c r="M91" i="18"/>
  <c r="M92" i="18"/>
  <c r="M93" i="18"/>
  <c r="M94" i="18"/>
  <c r="M95" i="18"/>
  <c r="M96" i="18"/>
  <c r="M97" i="18"/>
  <c r="M98" i="18"/>
  <c r="M99" i="18"/>
  <c r="M100" i="18"/>
  <c r="M101" i="18"/>
  <c r="M104" i="18"/>
  <c r="M107" i="18"/>
  <c r="M108" i="18"/>
  <c r="M109" i="18"/>
  <c r="M110" i="18"/>
  <c r="M112" i="18"/>
  <c r="M113" i="18"/>
  <c r="M114" i="18"/>
  <c r="M115" i="18"/>
  <c r="M116" i="18"/>
  <c r="M117" i="18"/>
  <c r="M118" i="18"/>
  <c r="M119" i="18"/>
  <c r="M120" i="18"/>
  <c r="M121" i="18"/>
  <c r="M122" i="18"/>
  <c r="M123" i="18"/>
  <c r="M124" i="18"/>
  <c r="M125" i="18"/>
  <c r="M126" i="18"/>
  <c r="M127" i="18"/>
  <c r="M128" i="18"/>
  <c r="M129" i="18"/>
  <c r="M130" i="18"/>
  <c r="M131" i="18"/>
  <c r="M132" i="18"/>
  <c r="M133" i="18"/>
  <c r="M134" i="18"/>
  <c r="M135" i="18"/>
  <c r="M137" i="18"/>
  <c r="M138" i="18"/>
  <c r="M139" i="18"/>
  <c r="M140" i="18"/>
  <c r="M142" i="18"/>
  <c r="M144" i="18"/>
  <c r="M145" i="18"/>
  <c r="M146" i="18"/>
  <c r="M147" i="18"/>
  <c r="M148" i="18"/>
  <c r="M150" i="18"/>
  <c r="M151" i="18"/>
  <c r="M152" i="18"/>
  <c r="M153" i="18"/>
  <c r="M154" i="18"/>
  <c r="M155" i="18"/>
  <c r="M156" i="18"/>
  <c r="M157" i="18"/>
  <c r="M158" i="18"/>
  <c r="M159" i="18"/>
  <c r="M161" i="18"/>
  <c r="M162" i="18"/>
  <c r="M163" i="18"/>
  <c r="M164" i="18"/>
  <c r="M165" i="18"/>
  <c r="M167" i="18"/>
  <c r="M168" i="18"/>
  <c r="M169" i="18"/>
  <c r="M170" i="18"/>
  <c r="M173" i="18"/>
  <c r="M174" i="18"/>
  <c r="M175" i="18"/>
  <c r="M177" i="18"/>
  <c r="M178" i="18"/>
  <c r="M179" i="18"/>
  <c r="M180" i="18"/>
  <c r="M181" i="18"/>
  <c r="M182" i="18"/>
  <c r="M183" i="18"/>
  <c r="M184" i="18"/>
  <c r="M185" i="18"/>
  <c r="M186" i="18"/>
  <c r="M187" i="18"/>
  <c r="M188" i="18"/>
  <c r="M189" i="18"/>
  <c r="M190" i="18"/>
  <c r="M192" i="18"/>
  <c r="M194" i="18"/>
  <c r="M195" i="18"/>
  <c r="M196" i="18"/>
  <c r="M197" i="18"/>
  <c r="M198" i="18"/>
  <c r="M200" i="18"/>
  <c r="M202" i="18"/>
  <c r="M203" i="18"/>
  <c r="M204" i="18"/>
  <c r="M211" i="18"/>
  <c r="M212" i="18"/>
  <c r="M214" i="18"/>
  <c r="M215" i="18"/>
  <c r="M216" i="18"/>
  <c r="M217" i="18"/>
  <c r="M218" i="18"/>
  <c r="M219" i="18"/>
  <c r="M220" i="18"/>
  <c r="M221" i="18"/>
  <c r="M222" i="18"/>
  <c r="M223" i="18"/>
  <c r="M226" i="18"/>
  <c r="M227" i="18"/>
  <c r="M228" i="18"/>
  <c r="M229" i="18"/>
  <c r="M230" i="18"/>
  <c r="M231" i="18"/>
  <c r="M232" i="18"/>
  <c r="M233" i="18"/>
  <c r="M234" i="18"/>
  <c r="M235" i="18"/>
  <c r="M236" i="18"/>
  <c r="M239" i="18"/>
  <c r="M240" i="18"/>
  <c r="M241" i="18"/>
  <c r="M243" i="18"/>
  <c r="M244" i="18"/>
  <c r="M246" i="18"/>
  <c r="M248" i="18"/>
  <c r="M249" i="18"/>
  <c r="M251" i="18"/>
  <c r="M252" i="18"/>
  <c r="M253" i="18"/>
  <c r="M257" i="18"/>
  <c r="M258" i="18"/>
  <c r="M260" i="18"/>
  <c r="M261" i="18"/>
  <c r="M262" i="18"/>
  <c r="M264" i="18"/>
  <c r="M265" i="18"/>
  <c r="M266" i="18"/>
  <c r="M267" i="18"/>
  <c r="M268" i="18"/>
  <c r="M269" i="18"/>
  <c r="M270" i="18"/>
  <c r="M271" i="18"/>
  <c r="M272" i="18"/>
  <c r="M273" i="18"/>
  <c r="M274" i="18"/>
  <c r="M275" i="18"/>
  <c r="M276" i="18"/>
  <c r="M278" i="18"/>
  <c r="M279" i="18"/>
  <c r="M280" i="18"/>
  <c r="M281" i="18"/>
  <c r="M282" i="18"/>
  <c r="M283" i="18"/>
  <c r="M284" i="18"/>
  <c r="M285" i="18"/>
  <c r="M288" i="18"/>
  <c r="M291" i="18"/>
  <c r="M296" i="18"/>
  <c r="M301" i="18"/>
  <c r="M302" i="18"/>
  <c r="M303" i="18"/>
  <c r="M304" i="18"/>
  <c r="M305" i="18"/>
  <c r="M306" i="18"/>
  <c r="M308" i="18"/>
  <c r="M311" i="18"/>
  <c r="M312" i="18"/>
  <c r="M313" i="18"/>
  <c r="M314" i="18"/>
  <c r="M315" i="18"/>
  <c r="M316" i="18"/>
  <c r="M317" i="18"/>
  <c r="M318" i="18"/>
  <c r="M319" i="18"/>
  <c r="M320" i="18"/>
  <c r="M321" i="18"/>
  <c r="M322" i="18"/>
  <c r="M325" i="18"/>
  <c r="M327" i="18"/>
  <c r="M328" i="18"/>
  <c r="M329" i="18"/>
  <c r="M331" i="18"/>
  <c r="M332" i="18"/>
  <c r="M333" i="18"/>
  <c r="M334" i="18"/>
  <c r="M335" i="18"/>
  <c r="M336" i="18"/>
  <c r="M337" i="18"/>
  <c r="M338" i="18"/>
  <c r="M339" i="18"/>
  <c r="M341" i="18"/>
  <c r="M343" i="18"/>
  <c r="M344" i="18"/>
  <c r="M345" i="18"/>
  <c r="M346" i="18"/>
  <c r="M347" i="18"/>
  <c r="M348" i="18"/>
  <c r="M349" i="18"/>
  <c r="M352" i="18"/>
  <c r="M353" i="18"/>
  <c r="M354" i="18"/>
  <c r="M356" i="18"/>
  <c r="M357" i="18"/>
  <c r="M359" i="18"/>
  <c r="M360" i="18"/>
  <c r="M361" i="18"/>
  <c r="M364" i="18"/>
  <c r="M365" i="18"/>
  <c r="M366" i="18"/>
  <c r="M367" i="18"/>
  <c r="M370" i="18"/>
  <c r="M371" i="18"/>
  <c r="M373" i="18"/>
  <c r="M375" i="18"/>
  <c r="M378" i="18"/>
  <c r="M380" i="18"/>
  <c r="M381" i="18"/>
  <c r="M383" i="18"/>
  <c r="M384" i="18"/>
  <c r="M385" i="18"/>
  <c r="M386" i="18"/>
  <c r="M388" i="18"/>
  <c r="M389" i="18"/>
  <c r="M390" i="18"/>
  <c r="M391" i="18"/>
  <c r="M393" i="18"/>
  <c r="M394" i="18"/>
  <c r="M396" i="18"/>
  <c r="M398" i="18"/>
  <c r="M400" i="18"/>
  <c r="M401" i="18"/>
  <c r="M402" i="18"/>
  <c r="M403" i="18"/>
  <c r="M404" i="18"/>
  <c r="M405" i="18"/>
  <c r="M409" i="18"/>
  <c r="M410" i="18"/>
  <c r="M411" i="18"/>
  <c r="M413" i="18"/>
  <c r="M417" i="18"/>
  <c r="M419" i="18"/>
  <c r="M439" i="18"/>
  <c r="M441" i="18"/>
  <c r="M443" i="18"/>
  <c r="M445" i="18"/>
  <c r="M446" i="18"/>
  <c r="M448" i="18"/>
  <c r="M449" i="18"/>
  <c r="M453" i="18"/>
  <c r="M454" i="18"/>
  <c r="M455" i="18"/>
  <c r="M456" i="18"/>
  <c r="M458" i="18"/>
  <c r="M459" i="18"/>
  <c r="M461" i="18"/>
  <c r="M463" i="18"/>
  <c r="M464" i="18"/>
  <c r="M469" i="18"/>
  <c r="M470" i="18"/>
  <c r="M471" i="18"/>
  <c r="M474" i="18"/>
  <c r="M475" i="18"/>
  <c r="M476" i="18"/>
  <c r="M479" i="18"/>
  <c r="M481" i="18"/>
  <c r="M482" i="18"/>
  <c r="M484" i="18"/>
  <c r="M486" i="18"/>
  <c r="M488" i="18"/>
  <c r="M490" i="18"/>
  <c r="M491" i="18"/>
  <c r="M492" i="18"/>
  <c r="M493" i="18"/>
  <c r="M499" i="18"/>
  <c r="M502" i="18"/>
  <c r="M503" i="18"/>
  <c r="M509" i="18"/>
  <c r="M510" i="18"/>
  <c r="M511" i="18"/>
  <c r="M512" i="18"/>
  <c r="M513" i="18"/>
  <c r="M514" i="18"/>
  <c r="M516" i="18"/>
  <c r="M518" i="18"/>
  <c r="M519" i="18"/>
  <c r="M525" i="18"/>
  <c r="M526" i="18"/>
  <c r="M527" i="18"/>
  <c r="M528" i="18"/>
  <c r="M529" i="18"/>
  <c r="M530" i="18"/>
  <c r="L8" i="18"/>
  <c r="L10" i="18"/>
  <c r="L12" i="18"/>
  <c r="L13" i="18"/>
  <c r="L14" i="18"/>
  <c r="L16" i="18"/>
  <c r="L18" i="18"/>
  <c r="L20" i="18"/>
  <c r="L21" i="18"/>
  <c r="L22" i="18"/>
  <c r="L24" i="18"/>
  <c r="L25" i="18"/>
  <c r="L26" i="18"/>
  <c r="L27" i="18"/>
  <c r="L28" i="18"/>
  <c r="L30" i="18"/>
  <c r="L32" i="18"/>
  <c r="L33" i="18"/>
  <c r="L39" i="18"/>
  <c r="L43" i="18"/>
  <c r="L45" i="18"/>
  <c r="L47" i="18"/>
  <c r="L50" i="18"/>
  <c r="L51" i="18"/>
  <c r="L52" i="18"/>
  <c r="L53" i="18"/>
  <c r="L54" i="18"/>
  <c r="L56" i="18"/>
  <c r="L57" i="18"/>
  <c r="L59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L82" i="18"/>
  <c r="L83" i="18"/>
  <c r="L85" i="18"/>
  <c r="L86" i="18"/>
  <c r="L87" i="18"/>
  <c r="L88" i="18"/>
  <c r="L89" i="18"/>
  <c r="L91" i="18"/>
  <c r="L92" i="18"/>
  <c r="L93" i="18"/>
  <c r="L94" i="18"/>
  <c r="L95" i="18"/>
  <c r="L96" i="18"/>
  <c r="L97" i="18"/>
  <c r="L98" i="18"/>
  <c r="L99" i="18"/>
  <c r="L100" i="18"/>
  <c r="L101" i="18"/>
  <c r="L104" i="18"/>
  <c r="L107" i="18"/>
  <c r="L108" i="18"/>
  <c r="L109" i="18"/>
  <c r="L110" i="18"/>
  <c r="L112" i="18"/>
  <c r="L113" i="18"/>
  <c r="L114" i="18"/>
  <c r="L115" i="18"/>
  <c r="L116" i="18"/>
  <c r="L117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L130" i="18"/>
  <c r="L131" i="18"/>
  <c r="L132" i="18"/>
  <c r="L133" i="18"/>
  <c r="L134" i="18"/>
  <c r="L135" i="18"/>
  <c r="L137" i="18"/>
  <c r="L138" i="18"/>
  <c r="L139" i="18"/>
  <c r="L140" i="18"/>
  <c r="L142" i="18"/>
  <c r="L144" i="18"/>
  <c r="L145" i="18"/>
  <c r="L146" i="18"/>
  <c r="L147" i="18"/>
  <c r="L148" i="18"/>
  <c r="L150" i="18"/>
  <c r="L151" i="18"/>
  <c r="L152" i="18"/>
  <c r="L153" i="18"/>
  <c r="L154" i="18"/>
  <c r="L155" i="18"/>
  <c r="L156" i="18"/>
  <c r="L157" i="18"/>
  <c r="L158" i="18"/>
  <c r="L159" i="18"/>
  <c r="L161" i="18"/>
  <c r="L162" i="18"/>
  <c r="L163" i="18"/>
  <c r="L164" i="18"/>
  <c r="L165" i="18"/>
  <c r="L167" i="18"/>
  <c r="L168" i="18"/>
  <c r="L169" i="18"/>
  <c r="L170" i="18"/>
  <c r="L173" i="18"/>
  <c r="L174" i="18"/>
  <c r="L175" i="18"/>
  <c r="L177" i="18"/>
  <c r="L178" i="18"/>
  <c r="L179" i="18"/>
  <c r="L180" i="18"/>
  <c r="L181" i="18"/>
  <c r="L182" i="18"/>
  <c r="L183" i="18"/>
  <c r="L184" i="18"/>
  <c r="L185" i="18"/>
  <c r="L186" i="18"/>
  <c r="L187" i="18"/>
  <c r="L188" i="18"/>
  <c r="L189" i="18"/>
  <c r="L190" i="18"/>
  <c r="L192" i="18"/>
  <c r="L194" i="18"/>
  <c r="L195" i="18"/>
  <c r="L196" i="18"/>
  <c r="L197" i="18"/>
  <c r="L198" i="18"/>
  <c r="L200" i="18"/>
  <c r="L202" i="18"/>
  <c r="L203" i="18"/>
  <c r="L204" i="18"/>
  <c r="L211" i="18"/>
  <c r="L212" i="18"/>
  <c r="L214" i="18"/>
  <c r="L215" i="18"/>
  <c r="L216" i="18"/>
  <c r="L217" i="18"/>
  <c r="L218" i="18"/>
  <c r="L219" i="18"/>
  <c r="L220" i="18"/>
  <c r="L221" i="18"/>
  <c r="L222" i="18"/>
  <c r="L223" i="18"/>
  <c r="L226" i="18"/>
  <c r="L227" i="18"/>
  <c r="L228" i="18"/>
  <c r="L229" i="18"/>
  <c r="L230" i="18"/>
  <c r="L231" i="18"/>
  <c r="L232" i="18"/>
  <c r="L233" i="18"/>
  <c r="L234" i="18"/>
  <c r="L235" i="18"/>
  <c r="L236" i="18"/>
  <c r="L239" i="18"/>
  <c r="L240" i="18"/>
  <c r="L241" i="18"/>
  <c r="L243" i="18"/>
  <c r="L244" i="18"/>
  <c r="L246" i="18"/>
  <c r="L248" i="18"/>
  <c r="L249" i="18"/>
  <c r="L251" i="18"/>
  <c r="L252" i="18"/>
  <c r="L253" i="18"/>
  <c r="L257" i="18"/>
  <c r="L258" i="18"/>
  <c r="L260" i="18"/>
  <c r="L261" i="18"/>
  <c r="L262" i="18"/>
  <c r="L264" i="18"/>
  <c r="L265" i="18"/>
  <c r="L266" i="18"/>
  <c r="L267" i="18"/>
  <c r="L268" i="18"/>
  <c r="L269" i="18"/>
  <c r="L270" i="18"/>
  <c r="L271" i="18"/>
  <c r="L272" i="18"/>
  <c r="L273" i="18"/>
  <c r="L274" i="18"/>
  <c r="L275" i="18"/>
  <c r="L276" i="18"/>
  <c r="L278" i="18"/>
  <c r="L279" i="18"/>
  <c r="L280" i="18"/>
  <c r="L281" i="18"/>
  <c r="L282" i="18"/>
  <c r="L283" i="18"/>
  <c r="L284" i="18"/>
  <c r="L285" i="18"/>
  <c r="L288" i="18"/>
  <c r="L291" i="18"/>
  <c r="L296" i="18"/>
  <c r="L301" i="18"/>
  <c r="L302" i="18"/>
  <c r="L303" i="18"/>
  <c r="L304" i="18"/>
  <c r="L305" i="18"/>
  <c r="L306" i="18"/>
  <c r="L308" i="18"/>
  <c r="L311" i="18"/>
  <c r="L312" i="18"/>
  <c r="L313" i="18"/>
  <c r="L314" i="18"/>
  <c r="L315" i="18"/>
  <c r="L316" i="18"/>
  <c r="L317" i="18"/>
  <c r="L318" i="18"/>
  <c r="L319" i="18"/>
  <c r="L320" i="18"/>
  <c r="L321" i="18"/>
  <c r="L322" i="18"/>
  <c r="L325" i="18"/>
  <c r="L327" i="18"/>
  <c r="L328" i="18"/>
  <c r="L329" i="18"/>
  <c r="L331" i="18"/>
  <c r="L332" i="18"/>
  <c r="L333" i="18"/>
  <c r="L334" i="18"/>
  <c r="L335" i="18"/>
  <c r="L336" i="18"/>
  <c r="L337" i="18"/>
  <c r="L338" i="18"/>
  <c r="L339" i="18"/>
  <c r="L341" i="18"/>
  <c r="L343" i="18"/>
  <c r="L344" i="18"/>
  <c r="L345" i="18"/>
  <c r="L346" i="18"/>
  <c r="L347" i="18"/>
  <c r="L348" i="18"/>
  <c r="L349" i="18"/>
  <c r="L352" i="18"/>
  <c r="L353" i="18"/>
  <c r="L354" i="18"/>
  <c r="L356" i="18"/>
  <c r="L357" i="18"/>
  <c r="L359" i="18"/>
  <c r="L360" i="18"/>
  <c r="L361" i="18"/>
  <c r="L364" i="18"/>
  <c r="L365" i="18"/>
  <c r="L366" i="18"/>
  <c r="L367" i="18"/>
  <c r="L370" i="18"/>
  <c r="L371" i="18"/>
  <c r="L373" i="18"/>
  <c r="L375" i="18"/>
  <c r="L378" i="18"/>
  <c r="L380" i="18"/>
  <c r="L381" i="18"/>
  <c r="L383" i="18"/>
  <c r="L384" i="18"/>
  <c r="L385" i="18"/>
  <c r="L386" i="18"/>
  <c r="L388" i="18"/>
  <c r="L389" i="18"/>
  <c r="L390" i="18"/>
  <c r="L391" i="18"/>
  <c r="L393" i="18"/>
  <c r="L394" i="18"/>
  <c r="L396" i="18"/>
  <c r="L398" i="18"/>
  <c r="L400" i="18"/>
  <c r="L401" i="18"/>
  <c r="L402" i="18"/>
  <c r="L403" i="18"/>
  <c r="L404" i="18"/>
  <c r="L405" i="18"/>
  <c r="L409" i="18"/>
  <c r="L410" i="18"/>
  <c r="L411" i="18"/>
  <c r="L413" i="18"/>
  <c r="L417" i="18"/>
  <c r="L419" i="18"/>
  <c r="L439" i="18"/>
  <c r="L441" i="18"/>
  <c r="L443" i="18"/>
  <c r="L445" i="18"/>
  <c r="L446" i="18"/>
  <c r="L448" i="18"/>
  <c r="L449" i="18"/>
  <c r="L453" i="18"/>
  <c r="L454" i="18"/>
  <c r="L455" i="18"/>
  <c r="L456" i="18"/>
  <c r="L458" i="18"/>
  <c r="L459" i="18"/>
  <c r="L461" i="18"/>
  <c r="L463" i="18"/>
  <c r="L464" i="18"/>
  <c r="L469" i="18"/>
  <c r="L470" i="18"/>
  <c r="L471" i="18"/>
  <c r="L474" i="18"/>
  <c r="L475" i="18"/>
  <c r="L476" i="18"/>
  <c r="L479" i="18"/>
  <c r="L481" i="18"/>
  <c r="L482" i="18"/>
  <c r="L484" i="18"/>
  <c r="L486" i="18"/>
  <c r="L488" i="18"/>
  <c r="L490" i="18"/>
  <c r="L491" i="18"/>
  <c r="L492" i="18"/>
  <c r="L493" i="18"/>
  <c r="L499" i="18"/>
  <c r="L502" i="18"/>
  <c r="L503" i="18"/>
  <c r="L509" i="18"/>
  <c r="L510" i="18"/>
  <c r="L511" i="18"/>
  <c r="L512" i="18"/>
  <c r="L513" i="18"/>
  <c r="L514" i="18"/>
  <c r="L516" i="18"/>
  <c r="L518" i="18"/>
  <c r="L519" i="18"/>
  <c r="L525" i="18"/>
  <c r="L526" i="18"/>
  <c r="L527" i="18"/>
  <c r="L528" i="18"/>
  <c r="L529" i="18"/>
  <c r="L530" i="18"/>
  <c r="K8" i="18"/>
  <c r="K10" i="18"/>
  <c r="K12" i="18"/>
  <c r="K13" i="18"/>
  <c r="K14" i="18"/>
  <c r="K16" i="18"/>
  <c r="K18" i="18"/>
  <c r="K20" i="18"/>
  <c r="K21" i="18"/>
  <c r="K22" i="18"/>
  <c r="K24" i="18"/>
  <c r="K25" i="18"/>
  <c r="K26" i="18"/>
  <c r="K27" i="18"/>
  <c r="K28" i="18"/>
  <c r="K30" i="18"/>
  <c r="K32" i="18"/>
  <c r="K33" i="18"/>
  <c r="K39" i="18"/>
  <c r="K43" i="18"/>
  <c r="K45" i="18"/>
  <c r="K47" i="18"/>
  <c r="K50" i="18"/>
  <c r="K51" i="18"/>
  <c r="K52" i="18"/>
  <c r="K53" i="18"/>
  <c r="K54" i="18"/>
  <c r="K56" i="18"/>
  <c r="K57" i="18"/>
  <c r="K59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5" i="18"/>
  <c r="K86" i="18"/>
  <c r="K87" i="18"/>
  <c r="K88" i="18"/>
  <c r="K89" i="18"/>
  <c r="K91" i="18"/>
  <c r="K92" i="18"/>
  <c r="K93" i="18"/>
  <c r="K94" i="18"/>
  <c r="K95" i="18"/>
  <c r="K96" i="18"/>
  <c r="K97" i="18"/>
  <c r="K98" i="18"/>
  <c r="K99" i="18"/>
  <c r="K100" i="18"/>
  <c r="K101" i="18"/>
  <c r="K104" i="18"/>
  <c r="K107" i="18"/>
  <c r="K108" i="18"/>
  <c r="K109" i="18"/>
  <c r="K110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7" i="18"/>
  <c r="K138" i="18"/>
  <c r="K139" i="18"/>
  <c r="K140" i="18"/>
  <c r="K142" i="18"/>
  <c r="K144" i="18"/>
  <c r="K145" i="18"/>
  <c r="K146" i="18"/>
  <c r="K147" i="18"/>
  <c r="K148" i="18"/>
  <c r="K150" i="18"/>
  <c r="K151" i="18"/>
  <c r="K152" i="18"/>
  <c r="K153" i="18"/>
  <c r="K154" i="18"/>
  <c r="K155" i="18"/>
  <c r="K156" i="18"/>
  <c r="K157" i="18"/>
  <c r="K158" i="18"/>
  <c r="K159" i="18"/>
  <c r="K161" i="18"/>
  <c r="K162" i="18"/>
  <c r="K163" i="18"/>
  <c r="K164" i="18"/>
  <c r="K165" i="18"/>
  <c r="K167" i="18"/>
  <c r="K168" i="18"/>
  <c r="K169" i="18"/>
  <c r="K170" i="18"/>
  <c r="K173" i="18"/>
  <c r="K174" i="18"/>
  <c r="K175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2" i="18"/>
  <c r="K194" i="18"/>
  <c r="K195" i="18"/>
  <c r="K196" i="18"/>
  <c r="K197" i="18"/>
  <c r="K198" i="18"/>
  <c r="K200" i="18"/>
  <c r="K202" i="18"/>
  <c r="K203" i="18"/>
  <c r="K204" i="18"/>
  <c r="K211" i="18"/>
  <c r="K212" i="18"/>
  <c r="K214" i="18"/>
  <c r="K215" i="18"/>
  <c r="K216" i="18"/>
  <c r="K217" i="18"/>
  <c r="K218" i="18"/>
  <c r="K219" i="18"/>
  <c r="K220" i="18"/>
  <c r="K221" i="18"/>
  <c r="K222" i="18"/>
  <c r="K223" i="18"/>
  <c r="K226" i="18"/>
  <c r="K227" i="18"/>
  <c r="K228" i="18"/>
  <c r="K229" i="18"/>
  <c r="K230" i="18"/>
  <c r="K231" i="18"/>
  <c r="K232" i="18"/>
  <c r="K233" i="18"/>
  <c r="K234" i="18"/>
  <c r="K235" i="18"/>
  <c r="K236" i="18"/>
  <c r="K239" i="18"/>
  <c r="K240" i="18"/>
  <c r="K241" i="18"/>
  <c r="K243" i="18"/>
  <c r="K244" i="18"/>
  <c r="K246" i="18"/>
  <c r="K248" i="18"/>
  <c r="K249" i="18"/>
  <c r="K251" i="18"/>
  <c r="K252" i="18"/>
  <c r="K253" i="18"/>
  <c r="K257" i="18"/>
  <c r="K258" i="18"/>
  <c r="K260" i="18"/>
  <c r="K261" i="18"/>
  <c r="K262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8" i="18"/>
  <c r="K279" i="18"/>
  <c r="K280" i="18"/>
  <c r="K281" i="18"/>
  <c r="K282" i="18"/>
  <c r="K283" i="18"/>
  <c r="K284" i="18"/>
  <c r="K285" i="18"/>
  <c r="K288" i="18"/>
  <c r="K291" i="18"/>
  <c r="K296" i="18"/>
  <c r="K301" i="18"/>
  <c r="K302" i="18"/>
  <c r="K303" i="18"/>
  <c r="K304" i="18"/>
  <c r="K305" i="18"/>
  <c r="K306" i="18"/>
  <c r="K308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5" i="18"/>
  <c r="K327" i="18"/>
  <c r="K328" i="18"/>
  <c r="K329" i="18"/>
  <c r="K331" i="18"/>
  <c r="K332" i="18"/>
  <c r="K333" i="18"/>
  <c r="K334" i="18"/>
  <c r="K335" i="18"/>
  <c r="K336" i="18"/>
  <c r="K337" i="18"/>
  <c r="K338" i="18"/>
  <c r="K339" i="18"/>
  <c r="K341" i="18"/>
  <c r="K343" i="18"/>
  <c r="K344" i="18"/>
  <c r="K345" i="18"/>
  <c r="K346" i="18"/>
  <c r="K347" i="18"/>
  <c r="K348" i="18"/>
  <c r="K349" i="18"/>
  <c r="K352" i="18"/>
  <c r="K353" i="18"/>
  <c r="K354" i="18"/>
  <c r="K356" i="18"/>
  <c r="K357" i="18"/>
  <c r="K359" i="18"/>
  <c r="K360" i="18"/>
  <c r="K361" i="18"/>
  <c r="K364" i="18"/>
  <c r="K365" i="18"/>
  <c r="K366" i="18"/>
  <c r="K367" i="18"/>
  <c r="K370" i="18"/>
  <c r="K371" i="18"/>
  <c r="K373" i="18"/>
  <c r="K375" i="18"/>
  <c r="K378" i="18"/>
  <c r="K380" i="18"/>
  <c r="K381" i="18"/>
  <c r="K383" i="18"/>
  <c r="K384" i="18"/>
  <c r="K385" i="18"/>
  <c r="K386" i="18"/>
  <c r="K388" i="18"/>
  <c r="K389" i="18"/>
  <c r="K390" i="18"/>
  <c r="K391" i="18"/>
  <c r="K393" i="18"/>
  <c r="K394" i="18"/>
  <c r="K396" i="18"/>
  <c r="K398" i="18"/>
  <c r="K400" i="18"/>
  <c r="K401" i="18"/>
  <c r="K402" i="18"/>
  <c r="K403" i="18"/>
  <c r="K404" i="18"/>
  <c r="K405" i="18"/>
  <c r="K409" i="18"/>
  <c r="K410" i="18"/>
  <c r="K411" i="18"/>
  <c r="K413" i="18"/>
  <c r="K417" i="18"/>
  <c r="K419" i="18"/>
  <c r="K439" i="18"/>
  <c r="K441" i="18"/>
  <c r="K443" i="18"/>
  <c r="K445" i="18"/>
  <c r="K446" i="18"/>
  <c r="K448" i="18"/>
  <c r="K449" i="18"/>
  <c r="K453" i="18"/>
  <c r="K454" i="18"/>
  <c r="K455" i="18"/>
  <c r="K456" i="18"/>
  <c r="K458" i="18"/>
  <c r="K459" i="18"/>
  <c r="K461" i="18"/>
  <c r="K463" i="18"/>
  <c r="K464" i="18"/>
  <c r="K469" i="18"/>
  <c r="K470" i="18"/>
  <c r="K471" i="18"/>
  <c r="K474" i="18"/>
  <c r="K475" i="18"/>
  <c r="K476" i="18"/>
  <c r="K479" i="18"/>
  <c r="K481" i="18"/>
  <c r="K482" i="18"/>
  <c r="K484" i="18"/>
  <c r="K486" i="18"/>
  <c r="K488" i="18"/>
  <c r="K490" i="18"/>
  <c r="K491" i="18"/>
  <c r="K492" i="18"/>
  <c r="K493" i="18"/>
  <c r="K499" i="18"/>
  <c r="K502" i="18"/>
  <c r="K503" i="18"/>
  <c r="K509" i="18"/>
  <c r="K510" i="18"/>
  <c r="K511" i="18"/>
  <c r="K512" i="18"/>
  <c r="K513" i="18"/>
  <c r="K514" i="18"/>
  <c r="K516" i="18"/>
  <c r="K518" i="18"/>
  <c r="K519" i="18"/>
  <c r="K525" i="18"/>
  <c r="K526" i="18"/>
  <c r="K527" i="18"/>
  <c r="K528" i="18"/>
  <c r="K529" i="18"/>
  <c r="K530" i="18"/>
  <c r="J530" i="18"/>
  <c r="J8" i="18"/>
  <c r="J10" i="18"/>
  <c r="J12" i="18"/>
  <c r="J13" i="18"/>
  <c r="J14" i="18"/>
  <c r="J16" i="18"/>
  <c r="J18" i="18"/>
  <c r="J20" i="18"/>
  <c r="J21" i="18"/>
  <c r="J22" i="18"/>
  <c r="J24" i="18"/>
  <c r="J25" i="18"/>
  <c r="J26" i="18"/>
  <c r="J27" i="18"/>
  <c r="J28" i="18"/>
  <c r="J30" i="18"/>
  <c r="J32" i="18"/>
  <c r="J33" i="18"/>
  <c r="J39" i="18"/>
  <c r="J43" i="18"/>
  <c r="J45" i="18"/>
  <c r="J47" i="18"/>
  <c r="J50" i="18"/>
  <c r="J51" i="18"/>
  <c r="J52" i="18"/>
  <c r="J53" i="18"/>
  <c r="J54" i="18"/>
  <c r="J56" i="18"/>
  <c r="J57" i="18"/>
  <c r="J59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5" i="18"/>
  <c r="J86" i="18"/>
  <c r="J87" i="18"/>
  <c r="J88" i="18"/>
  <c r="J89" i="18"/>
  <c r="J91" i="18"/>
  <c r="J92" i="18"/>
  <c r="J93" i="18"/>
  <c r="J94" i="18"/>
  <c r="J95" i="18"/>
  <c r="J96" i="18"/>
  <c r="J97" i="18"/>
  <c r="J98" i="18"/>
  <c r="J99" i="18"/>
  <c r="J100" i="18"/>
  <c r="J101" i="18"/>
  <c r="J104" i="18"/>
  <c r="J107" i="18"/>
  <c r="J108" i="18"/>
  <c r="J109" i="18"/>
  <c r="J110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7" i="18"/>
  <c r="J138" i="18"/>
  <c r="J139" i="18"/>
  <c r="J140" i="18"/>
  <c r="J142" i="18"/>
  <c r="J144" i="18"/>
  <c r="J145" i="18"/>
  <c r="J146" i="18"/>
  <c r="J147" i="18"/>
  <c r="J148" i="18"/>
  <c r="J150" i="18"/>
  <c r="J151" i="18"/>
  <c r="J152" i="18"/>
  <c r="J153" i="18"/>
  <c r="J154" i="18"/>
  <c r="J155" i="18"/>
  <c r="J156" i="18"/>
  <c r="J157" i="18"/>
  <c r="J158" i="18"/>
  <c r="J159" i="18"/>
  <c r="J161" i="18"/>
  <c r="J162" i="18"/>
  <c r="J163" i="18"/>
  <c r="J164" i="18"/>
  <c r="J165" i="18"/>
  <c r="J167" i="18"/>
  <c r="J168" i="18"/>
  <c r="J169" i="18"/>
  <c r="J170" i="18"/>
  <c r="J173" i="18"/>
  <c r="J174" i="18"/>
  <c r="J175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2" i="18"/>
  <c r="J194" i="18"/>
  <c r="J195" i="18"/>
  <c r="J196" i="18"/>
  <c r="J197" i="18"/>
  <c r="J198" i="18"/>
  <c r="J200" i="18"/>
  <c r="J202" i="18"/>
  <c r="J203" i="18"/>
  <c r="J204" i="18"/>
  <c r="J211" i="18"/>
  <c r="J212" i="18"/>
  <c r="J214" i="18"/>
  <c r="J215" i="18"/>
  <c r="J216" i="18"/>
  <c r="J217" i="18"/>
  <c r="J218" i="18"/>
  <c r="J219" i="18"/>
  <c r="J220" i="18"/>
  <c r="J221" i="18"/>
  <c r="J222" i="18"/>
  <c r="J223" i="18"/>
  <c r="J226" i="18"/>
  <c r="J227" i="18"/>
  <c r="J228" i="18"/>
  <c r="J229" i="18"/>
  <c r="J230" i="18"/>
  <c r="J231" i="18"/>
  <c r="J232" i="18"/>
  <c r="J233" i="18"/>
  <c r="J234" i="18"/>
  <c r="J235" i="18"/>
  <c r="J236" i="18"/>
  <c r="J239" i="18"/>
  <c r="J240" i="18"/>
  <c r="J241" i="18"/>
  <c r="J243" i="18"/>
  <c r="J244" i="18"/>
  <c r="J246" i="18"/>
  <c r="J248" i="18"/>
  <c r="J249" i="18"/>
  <c r="J251" i="18"/>
  <c r="J252" i="18"/>
  <c r="J253" i="18"/>
  <c r="J257" i="18"/>
  <c r="J258" i="18"/>
  <c r="J260" i="18"/>
  <c r="J261" i="18"/>
  <c r="J262" i="18"/>
  <c r="J264" i="18"/>
  <c r="J265" i="18"/>
  <c r="J266" i="18"/>
  <c r="J267" i="18"/>
  <c r="J268" i="18"/>
  <c r="J269" i="18"/>
  <c r="J270" i="18"/>
  <c r="J271" i="18"/>
  <c r="J272" i="18"/>
  <c r="J273" i="18"/>
  <c r="J274" i="18"/>
  <c r="J275" i="18"/>
  <c r="J276" i="18"/>
  <c r="J278" i="18"/>
  <c r="J279" i="18"/>
  <c r="J280" i="18"/>
  <c r="J281" i="18"/>
  <c r="J282" i="18"/>
  <c r="J283" i="18"/>
  <c r="J284" i="18"/>
  <c r="J285" i="18"/>
  <c r="J288" i="18"/>
  <c r="J291" i="18"/>
  <c r="J296" i="18"/>
  <c r="J301" i="18"/>
  <c r="J302" i="18"/>
  <c r="J303" i="18"/>
  <c r="J304" i="18"/>
  <c r="J305" i="18"/>
  <c r="J306" i="18"/>
  <c r="J308" i="18"/>
  <c r="J311" i="18"/>
  <c r="J312" i="18"/>
  <c r="J313" i="18"/>
  <c r="J314" i="18"/>
  <c r="J315" i="18"/>
  <c r="J316" i="18"/>
  <c r="J317" i="18"/>
  <c r="J318" i="18"/>
  <c r="J319" i="18"/>
  <c r="J320" i="18"/>
  <c r="J321" i="18"/>
  <c r="J322" i="18"/>
  <c r="J325" i="18"/>
  <c r="J327" i="18"/>
  <c r="J328" i="18"/>
  <c r="J329" i="18"/>
  <c r="J331" i="18"/>
  <c r="J332" i="18"/>
  <c r="J333" i="18"/>
  <c r="J334" i="18"/>
  <c r="J335" i="18"/>
  <c r="J336" i="18"/>
  <c r="J337" i="18"/>
  <c r="J338" i="18"/>
  <c r="J339" i="18"/>
  <c r="J341" i="18"/>
  <c r="J343" i="18"/>
  <c r="J344" i="18"/>
  <c r="J345" i="18"/>
  <c r="J346" i="18"/>
  <c r="J347" i="18"/>
  <c r="J348" i="18"/>
  <c r="J349" i="18"/>
  <c r="J352" i="18"/>
  <c r="J353" i="18"/>
  <c r="J354" i="18"/>
  <c r="J356" i="18"/>
  <c r="J357" i="18"/>
  <c r="J359" i="18"/>
  <c r="J360" i="18"/>
  <c r="J361" i="18"/>
  <c r="J364" i="18"/>
  <c r="J365" i="18"/>
  <c r="J366" i="18"/>
  <c r="J367" i="18"/>
  <c r="J370" i="18"/>
  <c r="J371" i="18"/>
  <c r="J373" i="18"/>
  <c r="J375" i="18"/>
  <c r="J378" i="18"/>
  <c r="J380" i="18"/>
  <c r="J381" i="18"/>
  <c r="J383" i="18"/>
  <c r="J384" i="18"/>
  <c r="J385" i="18"/>
  <c r="J386" i="18"/>
  <c r="J388" i="18"/>
  <c r="J389" i="18"/>
  <c r="J390" i="18"/>
  <c r="J391" i="18"/>
  <c r="J393" i="18"/>
  <c r="J394" i="18"/>
  <c r="J396" i="18"/>
  <c r="J398" i="18"/>
  <c r="J400" i="18"/>
  <c r="J401" i="18"/>
  <c r="J402" i="18"/>
  <c r="J403" i="18"/>
  <c r="J404" i="18"/>
  <c r="J405" i="18"/>
  <c r="J409" i="18"/>
  <c r="J410" i="18"/>
  <c r="J411" i="18"/>
  <c r="J413" i="18"/>
  <c r="J417" i="18"/>
  <c r="J419" i="18"/>
  <c r="J439" i="18"/>
  <c r="J441" i="18"/>
  <c r="J443" i="18"/>
  <c r="J445" i="18"/>
  <c r="J446" i="18"/>
  <c r="J448" i="18"/>
  <c r="J449" i="18"/>
  <c r="J453" i="18"/>
  <c r="J454" i="18"/>
  <c r="J455" i="18"/>
  <c r="J456" i="18"/>
  <c r="J458" i="18"/>
  <c r="J459" i="18"/>
  <c r="J461" i="18"/>
  <c r="J463" i="18"/>
  <c r="J464" i="18"/>
  <c r="J469" i="18"/>
  <c r="J470" i="18"/>
  <c r="J471" i="18"/>
  <c r="J474" i="18"/>
  <c r="J475" i="18"/>
  <c r="J476" i="18"/>
  <c r="J479" i="18"/>
  <c r="J481" i="18"/>
  <c r="J482" i="18"/>
  <c r="J484" i="18"/>
  <c r="J486" i="18"/>
  <c r="J488" i="18"/>
  <c r="J490" i="18"/>
  <c r="J491" i="18"/>
  <c r="J492" i="18"/>
  <c r="J493" i="18"/>
  <c r="J499" i="18"/>
  <c r="J502" i="18"/>
  <c r="J503" i="18"/>
  <c r="J509" i="18"/>
  <c r="J510" i="18"/>
  <c r="J511" i="18"/>
  <c r="J512" i="18"/>
  <c r="J513" i="18"/>
  <c r="J514" i="18"/>
  <c r="J516" i="18"/>
  <c r="J518" i="18"/>
  <c r="J519" i="18"/>
  <c r="J525" i="18"/>
  <c r="J526" i="18"/>
  <c r="J527" i="18"/>
  <c r="J528" i="18"/>
  <c r="J529" i="18"/>
  <c r="P540" i="18"/>
  <c r="P542" i="18"/>
  <c r="P544" i="18"/>
  <c r="P546" i="18"/>
  <c r="P549" i="18"/>
  <c r="P550" i="18"/>
  <c r="P552" i="18"/>
  <c r="P553" i="18"/>
  <c r="P554" i="18"/>
  <c r="P557" i="18"/>
  <c r="P560" i="18"/>
  <c r="P536" i="18"/>
  <c r="P537" i="18"/>
  <c r="P538" i="18"/>
  <c r="O539" i="18"/>
  <c r="O540" i="18"/>
  <c r="O541" i="18"/>
  <c r="O543" i="18"/>
  <c r="O544" i="18"/>
  <c r="O545" i="18"/>
  <c r="O547" i="18"/>
  <c r="O548" i="18"/>
  <c r="O550" i="18"/>
  <c r="O551" i="18"/>
  <c r="O552" i="18"/>
  <c r="O554" i="18"/>
  <c r="O555" i="18"/>
  <c r="O556" i="18"/>
  <c r="O558" i="18"/>
  <c r="O559" i="18"/>
  <c r="N540" i="18"/>
  <c r="N542" i="18"/>
  <c r="N544" i="18"/>
  <c r="N546" i="18"/>
  <c r="N549" i="18"/>
  <c r="N550" i="18"/>
  <c r="N552" i="18"/>
  <c r="N553" i="18"/>
  <c r="N554" i="18"/>
  <c r="N557" i="18"/>
  <c r="N560" i="18"/>
  <c r="N536" i="18"/>
  <c r="N537" i="18"/>
  <c r="N538" i="18"/>
  <c r="M539" i="18"/>
  <c r="M540" i="18"/>
  <c r="M541" i="18"/>
  <c r="M543" i="18"/>
  <c r="M544" i="18"/>
  <c r="M545" i="18"/>
  <c r="M547" i="18"/>
  <c r="M548" i="18"/>
  <c r="M550" i="18"/>
  <c r="M551" i="18"/>
  <c r="M552" i="18"/>
  <c r="M554" i="18"/>
  <c r="M555" i="18"/>
  <c r="M556" i="18"/>
  <c r="M558" i="18"/>
  <c r="M559" i="18"/>
  <c r="L539" i="18"/>
  <c r="L540" i="18"/>
  <c r="L541" i="18"/>
  <c r="L543" i="18"/>
  <c r="L544" i="18"/>
  <c r="L545" i="18"/>
  <c r="L547" i="18"/>
  <c r="L548" i="18"/>
  <c r="L550" i="18"/>
  <c r="L551" i="18"/>
  <c r="L552" i="18"/>
  <c r="L554" i="18"/>
  <c r="L555" i="18"/>
  <c r="L556" i="18"/>
  <c r="L558" i="18"/>
  <c r="L559" i="18"/>
  <c r="L535" i="18"/>
  <c r="K543" i="18"/>
  <c r="K544" i="18"/>
  <c r="K545" i="18"/>
  <c r="K547" i="18"/>
  <c r="K548" i="18"/>
  <c r="K550" i="18"/>
  <c r="K551" i="18"/>
  <c r="K552" i="18"/>
  <c r="K554" i="18"/>
  <c r="K555" i="18"/>
  <c r="K556" i="18"/>
  <c r="K558" i="18"/>
  <c r="K559" i="18"/>
  <c r="K539" i="18"/>
  <c r="K540" i="18"/>
  <c r="K541" i="18"/>
  <c r="K535" i="18"/>
  <c r="J541" i="18"/>
  <c r="J543" i="18"/>
  <c r="J544" i="18"/>
  <c r="J545" i="18"/>
  <c r="J547" i="18"/>
  <c r="J548" i="18"/>
  <c r="J550" i="18"/>
  <c r="J551" i="18"/>
  <c r="J552" i="18"/>
  <c r="J554" i="18"/>
  <c r="J555" i="18"/>
  <c r="J556" i="18"/>
  <c r="J558" i="18"/>
  <c r="J559" i="18"/>
  <c r="J539" i="18"/>
  <c r="J540" i="18"/>
  <c r="J535" i="18"/>
  <c r="E561" i="18"/>
  <c r="F561" i="18"/>
  <c r="G561" i="18"/>
  <c r="H561" i="18"/>
  <c r="I561" i="18"/>
  <c r="D561" i="18"/>
  <c r="P5" i="18"/>
  <c r="O5" i="18"/>
  <c r="N5" i="18"/>
  <c r="M5" i="18"/>
  <c r="L5" i="18"/>
  <c r="K5" i="18"/>
  <c r="J5" i="18"/>
  <c r="E531" i="18"/>
  <c r="F531" i="18"/>
  <c r="G531" i="18"/>
  <c r="H531" i="18"/>
  <c r="N531" i="18" s="1"/>
  <c r="I531" i="18"/>
  <c r="D531" i="18"/>
  <c r="P561" i="18" l="1"/>
  <c r="E168" i="22" l="1"/>
  <c r="F168" i="22"/>
  <c r="G168" i="22"/>
  <c r="H168" i="22"/>
  <c r="I168" i="22"/>
  <c r="L168" i="22" s="1"/>
  <c r="D168" i="22"/>
  <c r="N168" i="22" l="1"/>
  <c r="O168" i="22"/>
  <c r="M168" i="22"/>
  <c r="E361" i="39"/>
  <c r="F361" i="39"/>
  <c r="G361" i="39"/>
  <c r="H361" i="39"/>
  <c r="I361" i="39"/>
  <c r="D361" i="39"/>
  <c r="M361" i="39" l="1"/>
  <c r="L361" i="39"/>
  <c r="P361" i="39"/>
  <c r="N361" i="39"/>
  <c r="K361" i="39"/>
  <c r="O361" i="39"/>
  <c r="I53" i="24"/>
  <c r="H53" i="24"/>
  <c r="G53" i="24"/>
  <c r="F53" i="24"/>
  <c r="E53" i="24"/>
  <c r="D53" i="24"/>
  <c r="M53" i="24" l="1"/>
  <c r="P53" i="24"/>
  <c r="L53" i="24"/>
  <c r="O53" i="24"/>
  <c r="K53" i="24"/>
  <c r="N53" i="24"/>
  <c r="C38" i="17"/>
  <c r="D38" i="17"/>
  <c r="E38" i="17"/>
  <c r="F38" i="17"/>
  <c r="O38" i="17" s="1"/>
  <c r="G38" i="17"/>
  <c r="H38" i="17"/>
  <c r="J38" i="17"/>
  <c r="K38" i="17"/>
  <c r="L38" i="17"/>
  <c r="N38" i="17"/>
  <c r="M38" i="17" l="1"/>
  <c r="I38" i="17"/>
  <c r="P5" i="24" l="1"/>
  <c r="O5" i="24"/>
  <c r="N5" i="24"/>
  <c r="M5" i="24"/>
  <c r="L5" i="24"/>
  <c r="K5" i="24"/>
  <c r="J5" i="24"/>
  <c r="O229" i="44"/>
  <c r="K229" i="44"/>
  <c r="O15" i="44"/>
  <c r="N14" i="44"/>
  <c r="J14" i="44"/>
  <c r="N35" i="44"/>
  <c r="P35" i="44"/>
  <c r="J36" i="44"/>
  <c r="K36" i="44"/>
  <c r="L36" i="44"/>
  <c r="M36" i="44"/>
  <c r="N36" i="44"/>
  <c r="O36" i="44"/>
  <c r="P36" i="44"/>
  <c r="N37" i="44"/>
  <c r="P37" i="44"/>
  <c r="J38" i="44"/>
  <c r="K38" i="44"/>
  <c r="L38" i="44"/>
  <c r="M38" i="44"/>
  <c r="N38" i="44"/>
  <c r="O38" i="44"/>
  <c r="P38" i="44"/>
  <c r="J39" i="44"/>
  <c r="K39" i="44"/>
  <c r="L39" i="44"/>
  <c r="M39" i="44"/>
  <c r="N39" i="44"/>
  <c r="O39" i="44"/>
  <c r="P39" i="44"/>
  <c r="J40" i="44"/>
  <c r="K40" i="44"/>
  <c r="L40" i="44"/>
  <c r="M40" i="44"/>
  <c r="N40" i="44"/>
  <c r="O40" i="44"/>
  <c r="P40" i="44"/>
  <c r="N41" i="44"/>
  <c r="P41" i="44"/>
  <c r="J42" i="44"/>
  <c r="K42" i="44"/>
  <c r="L42" i="44"/>
  <c r="N42" i="44"/>
  <c r="O42" i="44"/>
  <c r="P42" i="44"/>
  <c r="J43" i="44"/>
  <c r="K43" i="44"/>
  <c r="L43" i="44"/>
  <c r="N43" i="44"/>
  <c r="O43" i="44"/>
  <c r="P43" i="44"/>
  <c r="J44" i="44"/>
  <c r="K44" i="44"/>
  <c r="L44" i="44"/>
  <c r="N44" i="44"/>
  <c r="O44" i="44"/>
  <c r="P44" i="44"/>
  <c r="J45" i="44"/>
  <c r="K45" i="44"/>
  <c r="L45" i="44"/>
  <c r="N45" i="44"/>
  <c r="O45" i="44"/>
  <c r="P45" i="44"/>
  <c r="J49" i="44"/>
  <c r="K49" i="44"/>
  <c r="L49" i="44"/>
  <c r="M49" i="44"/>
  <c r="N49" i="44"/>
  <c r="O49" i="44"/>
  <c r="P49" i="44"/>
  <c r="J50" i="44"/>
  <c r="K50" i="44"/>
  <c r="L50" i="44"/>
  <c r="M50" i="44"/>
  <c r="N50" i="44"/>
  <c r="O50" i="44"/>
  <c r="P50" i="44"/>
  <c r="J51" i="44"/>
  <c r="K51" i="44"/>
  <c r="L51" i="44"/>
  <c r="M51" i="44"/>
  <c r="N51" i="44"/>
  <c r="O51" i="44"/>
  <c r="P51" i="44"/>
  <c r="N52" i="44"/>
  <c r="P52" i="44"/>
  <c r="J53" i="44"/>
  <c r="K53" i="44"/>
  <c r="L53" i="44"/>
  <c r="M53" i="44"/>
  <c r="N53" i="44"/>
  <c r="O53" i="44"/>
  <c r="P53" i="44"/>
  <c r="J54" i="44"/>
  <c r="K54" i="44"/>
  <c r="L54" i="44"/>
  <c r="M54" i="44"/>
  <c r="N54" i="44"/>
  <c r="O54" i="44"/>
  <c r="P54" i="44"/>
  <c r="J55" i="44"/>
  <c r="K55" i="44"/>
  <c r="L55" i="44"/>
  <c r="M55" i="44"/>
  <c r="N55" i="44"/>
  <c r="O55" i="44"/>
  <c r="P55" i="44"/>
  <c r="J56" i="44"/>
  <c r="K56" i="44"/>
  <c r="L56" i="44"/>
  <c r="M56" i="44"/>
  <c r="N56" i="44"/>
  <c r="O56" i="44"/>
  <c r="P56" i="44"/>
  <c r="J57" i="44"/>
  <c r="K57" i="44"/>
  <c r="L57" i="44"/>
  <c r="M57" i="44"/>
  <c r="N57" i="44"/>
  <c r="O57" i="44"/>
  <c r="P57" i="44"/>
  <c r="J58" i="44"/>
  <c r="K58" i="44"/>
  <c r="L58" i="44"/>
  <c r="M58" i="44"/>
  <c r="N58" i="44"/>
  <c r="O58" i="44"/>
  <c r="P58" i="44"/>
  <c r="J59" i="44"/>
  <c r="K59" i="44"/>
  <c r="L59" i="44"/>
  <c r="M59" i="44"/>
  <c r="N59" i="44"/>
  <c r="O59" i="44"/>
  <c r="P59" i="44"/>
  <c r="J60" i="44"/>
  <c r="K60" i="44"/>
  <c r="L60" i="44"/>
  <c r="M60" i="44"/>
  <c r="N60" i="44"/>
  <c r="O60" i="44"/>
  <c r="P60" i="44"/>
  <c r="J61" i="44"/>
  <c r="K61" i="44"/>
  <c r="L61" i="44"/>
  <c r="M61" i="44"/>
  <c r="N61" i="44"/>
  <c r="O61" i="44"/>
  <c r="P61" i="44"/>
  <c r="J62" i="44"/>
  <c r="K62" i="44"/>
  <c r="L62" i="44"/>
  <c r="M62" i="44"/>
  <c r="N62" i="44"/>
  <c r="O62" i="44"/>
  <c r="P62" i="44"/>
  <c r="J63" i="44"/>
  <c r="K63" i="44"/>
  <c r="L63" i="44"/>
  <c r="M63" i="44"/>
  <c r="N63" i="44"/>
  <c r="O63" i="44"/>
  <c r="P63" i="44"/>
  <c r="J64" i="44"/>
  <c r="K64" i="44"/>
  <c r="L64" i="44"/>
  <c r="M64" i="44"/>
  <c r="N64" i="44"/>
  <c r="O64" i="44"/>
  <c r="P64" i="44"/>
  <c r="J65" i="44"/>
  <c r="K65" i="44"/>
  <c r="L65" i="44"/>
  <c r="M65" i="44"/>
  <c r="N65" i="44"/>
  <c r="O65" i="44"/>
  <c r="P65" i="44"/>
  <c r="N66" i="44"/>
  <c r="P66" i="44"/>
  <c r="J67" i="44"/>
  <c r="K67" i="44"/>
  <c r="L67" i="44"/>
  <c r="M67" i="44"/>
  <c r="N67" i="44"/>
  <c r="O67" i="44"/>
  <c r="P67" i="44"/>
  <c r="N68" i="44"/>
  <c r="P68" i="44"/>
  <c r="N69" i="44"/>
  <c r="P69" i="44"/>
  <c r="K70" i="44"/>
  <c r="L70" i="44"/>
  <c r="M70" i="44"/>
  <c r="N70" i="44"/>
  <c r="O70" i="44"/>
  <c r="P70" i="44"/>
  <c r="K71" i="44"/>
  <c r="L71" i="44"/>
  <c r="M71" i="44"/>
  <c r="O71" i="44"/>
  <c r="K72" i="44"/>
  <c r="L72" i="44"/>
  <c r="M72" i="44"/>
  <c r="N72" i="44"/>
  <c r="O72" i="44"/>
  <c r="P72" i="44"/>
  <c r="K73" i="44"/>
  <c r="L73" i="44"/>
  <c r="M73" i="44"/>
  <c r="N73" i="44"/>
  <c r="P73" i="44"/>
  <c r="N74" i="44"/>
  <c r="P74" i="44"/>
  <c r="N75" i="44"/>
  <c r="P75" i="44"/>
  <c r="N76" i="44"/>
  <c r="P76" i="44"/>
  <c r="N77" i="44"/>
  <c r="P77" i="44"/>
  <c r="K78" i="44"/>
  <c r="L78" i="44"/>
  <c r="N78" i="44"/>
  <c r="P78" i="44"/>
  <c r="N79" i="44"/>
  <c r="P79" i="44"/>
  <c r="J83" i="44"/>
  <c r="K83" i="44"/>
  <c r="L83" i="44"/>
  <c r="N83" i="44"/>
  <c r="O83" i="44"/>
  <c r="P83" i="44"/>
  <c r="N84" i="44"/>
  <c r="P84" i="44"/>
  <c r="N85" i="44"/>
  <c r="P85" i="44"/>
  <c r="N86" i="44"/>
  <c r="P86" i="44"/>
  <c r="P87" i="44"/>
  <c r="J88" i="44"/>
  <c r="K88" i="44"/>
  <c r="L88" i="44"/>
  <c r="M88" i="44"/>
  <c r="O88" i="44"/>
  <c r="J89" i="44"/>
  <c r="K89" i="44"/>
  <c r="L89" i="44"/>
  <c r="M89" i="44"/>
  <c r="O89" i="44"/>
  <c r="J90" i="44"/>
  <c r="K90" i="44"/>
  <c r="L90" i="44"/>
  <c r="M90" i="44"/>
  <c r="O90" i="44"/>
  <c r="J91" i="44"/>
  <c r="K91" i="44"/>
  <c r="L91" i="44"/>
  <c r="M91" i="44"/>
  <c r="O91" i="44"/>
  <c r="L92" i="44"/>
  <c r="M92" i="44"/>
  <c r="O92" i="44"/>
  <c r="N93" i="44"/>
  <c r="J96" i="44"/>
  <c r="K96" i="44"/>
  <c r="L96" i="44"/>
  <c r="M96" i="44"/>
  <c r="N96" i="44"/>
  <c r="O96" i="44"/>
  <c r="P96" i="44"/>
  <c r="J97" i="44"/>
  <c r="K97" i="44"/>
  <c r="L97" i="44"/>
  <c r="M97" i="44"/>
  <c r="N97" i="44"/>
  <c r="O97" i="44"/>
  <c r="P97" i="44"/>
  <c r="N98" i="44"/>
  <c r="P98" i="44"/>
  <c r="J99" i="44"/>
  <c r="K99" i="44"/>
  <c r="L99" i="44"/>
  <c r="M99" i="44"/>
  <c r="N99" i="44"/>
  <c r="O99" i="44"/>
  <c r="P99" i="44"/>
  <c r="J100" i="44"/>
  <c r="K100" i="44"/>
  <c r="L100" i="44"/>
  <c r="M100" i="44"/>
  <c r="N100" i="44"/>
  <c r="O100" i="44"/>
  <c r="P100" i="44"/>
  <c r="J101" i="44"/>
  <c r="K101" i="44"/>
  <c r="L101" i="44"/>
  <c r="M101" i="44"/>
  <c r="N101" i="44"/>
  <c r="O101" i="44"/>
  <c r="P101" i="44"/>
  <c r="N102" i="44"/>
  <c r="P102" i="44"/>
  <c r="N103" i="44"/>
  <c r="P103" i="44"/>
  <c r="J104" i="44"/>
  <c r="K104" i="44"/>
  <c r="L104" i="44"/>
  <c r="M104" i="44"/>
  <c r="N104" i="44"/>
  <c r="O104" i="44"/>
  <c r="P104" i="44"/>
  <c r="J105" i="44"/>
  <c r="K105" i="44"/>
  <c r="L105" i="44"/>
  <c r="M105" i="44"/>
  <c r="N105" i="44"/>
  <c r="O105" i="44"/>
  <c r="P105" i="44"/>
  <c r="J106" i="44"/>
  <c r="K106" i="44"/>
  <c r="L106" i="44"/>
  <c r="M106" i="44"/>
  <c r="N106" i="44"/>
  <c r="O106" i="44"/>
  <c r="P106" i="44"/>
  <c r="J107" i="44"/>
  <c r="K107" i="44"/>
  <c r="L107" i="44"/>
  <c r="M107" i="44"/>
  <c r="N107" i="44"/>
  <c r="O107" i="44"/>
  <c r="P107" i="44"/>
  <c r="N108" i="44"/>
  <c r="P108" i="44"/>
  <c r="N109" i="44"/>
  <c r="P109" i="44"/>
  <c r="J110" i="44"/>
  <c r="K110" i="44"/>
  <c r="L110" i="44"/>
  <c r="M110" i="44"/>
  <c r="N110" i="44"/>
  <c r="O110" i="44"/>
  <c r="P110" i="44"/>
  <c r="K111" i="44"/>
  <c r="L111" i="44"/>
  <c r="M111" i="44"/>
  <c r="N111" i="44"/>
  <c r="O111" i="44"/>
  <c r="P111" i="44"/>
  <c r="N112" i="44"/>
  <c r="P112" i="44"/>
  <c r="K113" i="44"/>
  <c r="L113" i="44"/>
  <c r="M113" i="44"/>
  <c r="N113" i="44"/>
  <c r="O113" i="44"/>
  <c r="P113" i="44"/>
  <c r="N114" i="44"/>
  <c r="P114" i="44"/>
  <c r="K115" i="44"/>
  <c r="L115" i="44"/>
  <c r="M115" i="44"/>
  <c r="N115" i="44"/>
  <c r="O115" i="44"/>
  <c r="P115" i="44"/>
  <c r="N116" i="44"/>
  <c r="P116" i="44"/>
  <c r="K118" i="44"/>
  <c r="L118" i="44"/>
  <c r="M118" i="44"/>
  <c r="N118" i="44"/>
  <c r="O118" i="44"/>
  <c r="P118" i="44"/>
  <c r="K119" i="44"/>
  <c r="L119" i="44"/>
  <c r="M119" i="44"/>
  <c r="N119" i="44"/>
  <c r="O119" i="44"/>
  <c r="P119" i="44"/>
  <c r="N120" i="44"/>
  <c r="P120" i="44"/>
  <c r="N121" i="44"/>
  <c r="P121" i="44"/>
  <c r="N122" i="44"/>
  <c r="P122" i="44"/>
  <c r="N123" i="44"/>
  <c r="P123" i="44"/>
  <c r="K124" i="44"/>
  <c r="L124" i="44"/>
  <c r="M124" i="44"/>
  <c r="N124" i="44"/>
  <c r="O124" i="44"/>
  <c r="P124" i="44"/>
  <c r="J125" i="44"/>
  <c r="K125" i="44"/>
  <c r="L125" i="44"/>
  <c r="M125" i="44"/>
  <c r="N125" i="44"/>
  <c r="O125" i="44"/>
  <c r="P125" i="44"/>
  <c r="J126" i="44"/>
  <c r="K126" i="44"/>
  <c r="L126" i="44"/>
  <c r="M126" i="44"/>
  <c r="N126" i="44"/>
  <c r="O126" i="44"/>
  <c r="P126" i="44"/>
  <c r="N127" i="44"/>
  <c r="P127" i="44"/>
  <c r="J128" i="44"/>
  <c r="K128" i="44"/>
  <c r="L128" i="44"/>
  <c r="M128" i="44"/>
  <c r="N128" i="44"/>
  <c r="O128" i="44"/>
  <c r="P128" i="44"/>
  <c r="J129" i="44"/>
  <c r="K129" i="44"/>
  <c r="L129" i="44"/>
  <c r="M129" i="44"/>
  <c r="N129" i="44"/>
  <c r="O129" i="44"/>
  <c r="P129" i="44"/>
  <c r="N130" i="44"/>
  <c r="P130" i="44"/>
  <c r="J131" i="44"/>
  <c r="K131" i="44"/>
  <c r="L131" i="44"/>
  <c r="M131" i="44"/>
  <c r="N131" i="44"/>
  <c r="O131" i="44"/>
  <c r="P131" i="44"/>
  <c r="N132" i="44"/>
  <c r="P132" i="44"/>
  <c r="J133" i="44"/>
  <c r="K133" i="44"/>
  <c r="L133" i="44"/>
  <c r="M133" i="44"/>
  <c r="N133" i="44"/>
  <c r="O133" i="44"/>
  <c r="P133" i="44"/>
  <c r="N134" i="44"/>
  <c r="P134" i="44"/>
  <c r="N135" i="44"/>
  <c r="P135" i="44"/>
  <c r="N136" i="44"/>
  <c r="P136" i="44"/>
  <c r="P34" i="44"/>
  <c r="O34" i="44"/>
  <c r="N34" i="44"/>
  <c r="M34" i="44"/>
  <c r="L34" i="44"/>
  <c r="K34" i="44"/>
  <c r="J34" i="44"/>
  <c r="J6" i="23"/>
  <c r="K6" i="23"/>
  <c r="L6" i="23"/>
  <c r="M6" i="23"/>
  <c r="N6" i="23"/>
  <c r="O6" i="23"/>
  <c r="P6" i="23"/>
  <c r="J7" i="23"/>
  <c r="K7" i="23"/>
  <c r="L7" i="23"/>
  <c r="M7" i="23"/>
  <c r="N7" i="23"/>
  <c r="O7" i="23"/>
  <c r="P7" i="23"/>
  <c r="J8" i="23"/>
  <c r="K8" i="23"/>
  <c r="L8" i="23"/>
  <c r="M8" i="23"/>
  <c r="N8" i="23"/>
  <c r="O8" i="23"/>
  <c r="P8" i="23"/>
  <c r="J9" i="23"/>
  <c r="K9" i="23"/>
  <c r="L9" i="23"/>
  <c r="M9" i="23"/>
  <c r="N9" i="23"/>
  <c r="O9" i="23"/>
  <c r="P9" i="23"/>
  <c r="M10" i="23"/>
  <c r="O10" i="23"/>
  <c r="J11" i="23"/>
  <c r="K11" i="23"/>
  <c r="L11" i="23"/>
  <c r="M11" i="23"/>
  <c r="N11" i="23"/>
  <c r="O11" i="23"/>
  <c r="P11" i="23"/>
  <c r="J12" i="23"/>
  <c r="K12" i="23"/>
  <c r="L12" i="23"/>
  <c r="M12" i="23"/>
  <c r="N12" i="23"/>
  <c r="O12" i="23"/>
  <c r="P12" i="23"/>
  <c r="J13" i="23"/>
  <c r="K13" i="23"/>
  <c r="L13" i="23"/>
  <c r="M13" i="23"/>
  <c r="N13" i="23"/>
  <c r="O13" i="23"/>
  <c r="P13" i="23"/>
  <c r="M14" i="23"/>
  <c r="O14" i="23"/>
  <c r="J15" i="23"/>
  <c r="K15" i="23"/>
  <c r="L15" i="23"/>
  <c r="M15" i="23"/>
  <c r="N15" i="23"/>
  <c r="O15" i="23"/>
  <c r="P15" i="23"/>
  <c r="J16" i="23"/>
  <c r="K16" i="23"/>
  <c r="L16" i="23"/>
  <c r="M16" i="23"/>
  <c r="N16" i="23"/>
  <c r="O16" i="23"/>
  <c r="P16" i="23"/>
  <c r="N17" i="23"/>
  <c r="P17" i="23"/>
  <c r="M18" i="23"/>
  <c r="O18" i="23"/>
  <c r="J19" i="23"/>
  <c r="K19" i="23"/>
  <c r="L19" i="23"/>
  <c r="M19" i="23"/>
  <c r="N19" i="23"/>
  <c r="O19" i="23"/>
  <c r="P19" i="23"/>
  <c r="J20" i="23"/>
  <c r="K20" i="23"/>
  <c r="L20" i="23"/>
  <c r="M20" i="23"/>
  <c r="N20" i="23"/>
  <c r="O20" i="23"/>
  <c r="P20" i="23"/>
  <c r="J21" i="23"/>
  <c r="K21" i="23"/>
  <c r="L21" i="23"/>
  <c r="M21" i="23"/>
  <c r="N21" i="23"/>
  <c r="O21" i="23"/>
  <c r="P21" i="23"/>
  <c r="J22" i="23"/>
  <c r="K22" i="23"/>
  <c r="L22" i="23"/>
  <c r="M22" i="23"/>
  <c r="N22" i="23"/>
  <c r="O22" i="23"/>
  <c r="P22" i="23"/>
  <c r="M23" i="23"/>
  <c r="O23" i="23"/>
  <c r="N24" i="23"/>
  <c r="P24" i="23"/>
  <c r="N25" i="23"/>
  <c r="P25" i="23"/>
  <c r="N26" i="23"/>
  <c r="P26" i="23"/>
  <c r="P5" i="23"/>
  <c r="O5" i="23"/>
  <c r="N5" i="23"/>
  <c r="M5" i="23"/>
  <c r="L5" i="23"/>
  <c r="K5" i="23"/>
  <c r="J5" i="23"/>
  <c r="P5" i="39"/>
  <c r="O5" i="39"/>
  <c r="N5" i="39"/>
  <c r="M5" i="39"/>
  <c r="L5" i="39"/>
  <c r="K5" i="39"/>
  <c r="J5" i="39"/>
  <c r="P5" i="22"/>
  <c r="N5" i="22"/>
  <c r="O564" i="18"/>
  <c r="M564" i="18"/>
  <c r="D13" i="17"/>
  <c r="C47" i="17" s="1"/>
  <c r="E13" i="17"/>
  <c r="D47" i="17" s="1"/>
  <c r="F13" i="17"/>
  <c r="G13" i="17"/>
  <c r="E47" i="17"/>
  <c r="H13" i="17"/>
  <c r="O13" i="17" s="1"/>
  <c r="C13" i="17"/>
  <c r="O535" i="18"/>
  <c r="M535" i="18"/>
  <c r="K561" i="18"/>
  <c r="D25" i="17"/>
  <c r="E25" i="17"/>
  <c r="F25" i="17"/>
  <c r="G25" i="17"/>
  <c r="H25" i="17"/>
  <c r="C25" i="17"/>
  <c r="J401" i="44"/>
  <c r="K401" i="44"/>
  <c r="M401" i="44"/>
  <c r="N401" i="44"/>
  <c r="O401" i="44"/>
  <c r="P401" i="44"/>
  <c r="J402" i="44"/>
  <c r="K402" i="44"/>
  <c r="M402" i="44"/>
  <c r="N402" i="44"/>
  <c r="O402" i="44"/>
  <c r="P402" i="44"/>
  <c r="J403" i="44"/>
  <c r="K403" i="44"/>
  <c r="M403" i="44"/>
  <c r="N403" i="44"/>
  <c r="O403" i="44"/>
  <c r="P403" i="44"/>
  <c r="J404" i="44"/>
  <c r="K404" i="44"/>
  <c r="M404" i="44"/>
  <c r="N404" i="44"/>
  <c r="O404" i="44"/>
  <c r="P404" i="44"/>
  <c r="J416" i="44"/>
  <c r="K416" i="44"/>
  <c r="L416" i="44"/>
  <c r="M416" i="44"/>
  <c r="N416" i="44"/>
  <c r="O416" i="44"/>
  <c r="P416" i="44"/>
  <c r="J418" i="44"/>
  <c r="K418" i="44"/>
  <c r="L418" i="44"/>
  <c r="M418" i="44"/>
  <c r="O418" i="44"/>
  <c r="J420" i="44"/>
  <c r="K420" i="44"/>
  <c r="L420" i="44"/>
  <c r="M420" i="44"/>
  <c r="O420" i="44"/>
  <c r="P399" i="44"/>
  <c r="O399" i="44"/>
  <c r="N399" i="44"/>
  <c r="M399" i="44"/>
  <c r="L399" i="44"/>
  <c r="K399" i="44"/>
  <c r="J399" i="44"/>
  <c r="N281" i="44"/>
  <c r="O281" i="44"/>
  <c r="P281" i="44"/>
  <c r="N282" i="44"/>
  <c r="O282" i="44"/>
  <c r="P282" i="44"/>
  <c r="P298" i="44"/>
  <c r="P299" i="44"/>
  <c r="P300" i="44"/>
  <c r="P301" i="44"/>
  <c r="P303" i="44"/>
  <c r="P305" i="44"/>
  <c r="P313" i="44"/>
  <c r="P314" i="44"/>
  <c r="P315" i="44"/>
  <c r="N316" i="44"/>
  <c r="P316" i="44"/>
  <c r="J318" i="44"/>
  <c r="K318" i="44"/>
  <c r="L318" i="44"/>
  <c r="M318" i="44"/>
  <c r="N318" i="44"/>
  <c r="O318" i="44"/>
  <c r="P318" i="44"/>
  <c r="N319" i="44"/>
  <c r="O319" i="44"/>
  <c r="P319" i="44"/>
  <c r="N320" i="44"/>
  <c r="P320" i="44"/>
  <c r="N321" i="44"/>
  <c r="O321" i="44"/>
  <c r="N322" i="44"/>
  <c r="P342" i="44"/>
  <c r="O344" i="44"/>
  <c r="J347" i="44"/>
  <c r="K347" i="44"/>
  <c r="L347" i="44"/>
  <c r="M347" i="44"/>
  <c r="N347" i="44"/>
  <c r="O347" i="44"/>
  <c r="P347" i="44"/>
  <c r="N360" i="44"/>
  <c r="N361" i="44"/>
  <c r="O361" i="44"/>
  <c r="P361" i="44"/>
  <c r="J363" i="44"/>
  <c r="K363" i="44"/>
  <c r="L363" i="44"/>
  <c r="M363" i="44"/>
  <c r="N363" i="44"/>
  <c r="O363" i="44"/>
  <c r="P363" i="44"/>
  <c r="K364" i="44"/>
  <c r="N364" i="44"/>
  <c r="O364" i="44"/>
  <c r="N365" i="44"/>
  <c r="N366" i="44"/>
  <c r="N367" i="44"/>
  <c r="P381" i="44"/>
  <c r="P280" i="44"/>
  <c r="N280" i="44"/>
  <c r="P188" i="44"/>
  <c r="M189" i="44"/>
  <c r="O189" i="44"/>
  <c r="P189" i="44"/>
  <c r="K191" i="44"/>
  <c r="M191" i="44"/>
  <c r="N191" i="44"/>
  <c r="O191" i="44"/>
  <c r="P191" i="44"/>
  <c r="K192" i="44"/>
  <c r="M192" i="44"/>
  <c r="O192" i="44"/>
  <c r="J194" i="44"/>
  <c r="K194" i="44"/>
  <c r="M194" i="44"/>
  <c r="N194" i="44"/>
  <c r="O194" i="44"/>
  <c r="P194" i="44"/>
  <c r="N195" i="44"/>
  <c r="O195" i="44"/>
  <c r="P195" i="44"/>
  <c r="N196" i="44"/>
  <c r="O196" i="44"/>
  <c r="P196" i="44"/>
  <c r="N197" i="44"/>
  <c r="O197" i="44"/>
  <c r="P197" i="44"/>
  <c r="N198" i="44"/>
  <c r="P198" i="44"/>
  <c r="N199" i="44"/>
  <c r="P199" i="44"/>
  <c r="N200" i="44"/>
  <c r="P200" i="44"/>
  <c r="M201" i="44"/>
  <c r="N201" i="44"/>
  <c r="P201" i="44"/>
  <c r="K202" i="44"/>
  <c r="M202" i="44"/>
  <c r="N202" i="44"/>
  <c r="P202" i="44"/>
  <c r="K203" i="44"/>
  <c r="O203" i="44"/>
  <c r="K204" i="44"/>
  <c r="K224" i="44"/>
  <c r="K226" i="44"/>
  <c r="L226" i="44"/>
  <c r="M226" i="44"/>
  <c r="O226" i="44"/>
  <c r="K230" i="44"/>
  <c r="L230" i="44"/>
  <c r="M230" i="44"/>
  <c r="N230" i="44"/>
  <c r="O230" i="44"/>
  <c r="N231" i="44"/>
  <c r="K250" i="44"/>
  <c r="J252" i="44"/>
  <c r="K252" i="44"/>
  <c r="L252" i="44"/>
  <c r="N252" i="44"/>
  <c r="K253" i="44"/>
  <c r="L253" i="44"/>
  <c r="N253" i="44"/>
  <c r="P142" i="44"/>
  <c r="N142" i="44"/>
  <c r="D422" i="44"/>
  <c r="E422" i="44"/>
  <c r="F422" i="44"/>
  <c r="G422" i="44"/>
  <c r="H422" i="44"/>
  <c r="I422" i="44"/>
  <c r="H565" i="18"/>
  <c r="I565" i="18"/>
  <c r="G565" i="18"/>
  <c r="M37" i="17"/>
  <c r="O37" i="17"/>
  <c r="D317" i="44"/>
  <c r="E317" i="44"/>
  <c r="F317" i="44"/>
  <c r="G317" i="44"/>
  <c r="H317" i="44"/>
  <c r="I317" i="44"/>
  <c r="K82" i="44"/>
  <c r="N82" i="44"/>
  <c r="P82" i="44"/>
  <c r="F27" i="23"/>
  <c r="O27" i="23"/>
  <c r="E27" i="23"/>
  <c r="M27" i="23" s="1"/>
  <c r="D27" i="23"/>
  <c r="H27" i="23"/>
  <c r="N27" i="23" s="1"/>
  <c r="I27" i="23"/>
  <c r="L27" i="23" s="1"/>
  <c r="G27" i="23"/>
  <c r="P27" i="23" s="1"/>
  <c r="J27" i="23"/>
  <c r="M531" i="18"/>
  <c r="L531" i="18"/>
  <c r="H32" i="17"/>
  <c r="G32" i="17"/>
  <c r="F32" i="17"/>
  <c r="E32" i="17"/>
  <c r="D32" i="17"/>
  <c r="C32" i="17"/>
  <c r="I15" i="17"/>
  <c r="J15" i="17"/>
  <c r="I13" i="17"/>
  <c r="J276" i="44"/>
  <c r="M138" i="44"/>
  <c r="J27" i="44"/>
  <c r="K27" i="44"/>
  <c r="L27" i="44"/>
  <c r="M27" i="44"/>
  <c r="N27" i="44"/>
  <c r="O27" i="44"/>
  <c r="P27" i="44"/>
  <c r="J28" i="44"/>
  <c r="K28" i="44"/>
  <c r="L28" i="44"/>
  <c r="M28" i="44"/>
  <c r="N28" i="44"/>
  <c r="O28" i="44"/>
  <c r="P28" i="44"/>
  <c r="J29" i="44"/>
  <c r="K29" i="44"/>
  <c r="L29" i="44"/>
  <c r="M29" i="44"/>
  <c r="N29" i="44"/>
  <c r="O29" i="44"/>
  <c r="P29" i="44"/>
  <c r="J30" i="44"/>
  <c r="K30" i="44"/>
  <c r="L30" i="44"/>
  <c r="M30" i="44"/>
  <c r="N30" i="44"/>
  <c r="O30" i="44"/>
  <c r="P30" i="44"/>
  <c r="P26" i="44"/>
  <c r="O26" i="44"/>
  <c r="N26" i="44"/>
  <c r="M26" i="44"/>
  <c r="L26" i="44"/>
  <c r="K26" i="44"/>
  <c r="J26" i="44"/>
  <c r="J21" i="44"/>
  <c r="K21" i="44"/>
  <c r="L21" i="44"/>
  <c r="M21" i="44"/>
  <c r="N21" i="44"/>
  <c r="O21" i="44"/>
  <c r="P21" i="44"/>
  <c r="J22" i="44"/>
  <c r="K22" i="44"/>
  <c r="L22" i="44"/>
  <c r="M22" i="44"/>
  <c r="N22" i="44"/>
  <c r="O22" i="44"/>
  <c r="P22" i="44"/>
  <c r="J23" i="44"/>
  <c r="K23" i="44"/>
  <c r="L23" i="44"/>
  <c r="M23" i="44"/>
  <c r="N23" i="44"/>
  <c r="O23" i="44"/>
  <c r="P23" i="44"/>
  <c r="J24" i="44"/>
  <c r="K24" i="44"/>
  <c r="L24" i="44"/>
  <c r="M24" i="44"/>
  <c r="N24" i="44"/>
  <c r="O24" i="44"/>
  <c r="P24" i="44"/>
  <c r="P20" i="44"/>
  <c r="O20" i="44"/>
  <c r="N20" i="44"/>
  <c r="M20" i="44"/>
  <c r="L20" i="44"/>
  <c r="K20" i="44"/>
  <c r="J20" i="44"/>
  <c r="L14" i="44"/>
  <c r="O14" i="44"/>
  <c r="P14" i="44"/>
  <c r="J15" i="44"/>
  <c r="K15" i="44"/>
  <c r="L15" i="44"/>
  <c r="M15" i="44"/>
  <c r="N15" i="44"/>
  <c r="P15" i="44"/>
  <c r="J18" i="44"/>
  <c r="K18" i="44"/>
  <c r="L18" i="44"/>
  <c r="M18" i="44"/>
  <c r="N18" i="44"/>
  <c r="O18" i="44"/>
  <c r="P18" i="44"/>
  <c r="J6" i="44"/>
  <c r="K6" i="44"/>
  <c r="L6" i="44"/>
  <c r="M6" i="44"/>
  <c r="N6" i="44"/>
  <c r="O6" i="44"/>
  <c r="P6" i="44"/>
  <c r="J7" i="44"/>
  <c r="K7" i="44"/>
  <c r="L7" i="44"/>
  <c r="M7" i="44"/>
  <c r="N7" i="44"/>
  <c r="O7" i="44"/>
  <c r="P7" i="44"/>
  <c r="J8" i="44"/>
  <c r="K8" i="44"/>
  <c r="L8" i="44"/>
  <c r="M8" i="44"/>
  <c r="N8" i="44"/>
  <c r="O8" i="44"/>
  <c r="P8" i="44"/>
  <c r="J9" i="44"/>
  <c r="K9" i="44"/>
  <c r="L9" i="44"/>
  <c r="M9" i="44"/>
  <c r="N9" i="44"/>
  <c r="O9" i="44"/>
  <c r="P9" i="44"/>
  <c r="P5" i="44"/>
  <c r="O5" i="44"/>
  <c r="N5" i="44"/>
  <c r="M5" i="44"/>
  <c r="L5" i="44"/>
  <c r="K5" i="44"/>
  <c r="J5" i="44"/>
  <c r="I193" i="44"/>
  <c r="H193" i="44"/>
  <c r="G193" i="44"/>
  <c r="F193" i="44"/>
  <c r="E193" i="44"/>
  <c r="D193" i="44"/>
  <c r="M48" i="44"/>
  <c r="P48" i="44"/>
  <c r="E95" i="44"/>
  <c r="F95" i="44"/>
  <c r="G95" i="44"/>
  <c r="G16" i="44" s="1"/>
  <c r="J16" i="44" s="1"/>
  <c r="H95" i="44"/>
  <c r="H16" i="44" s="1"/>
  <c r="I95" i="44"/>
  <c r="I16" i="44" s="1"/>
  <c r="D117" i="44"/>
  <c r="E117" i="44"/>
  <c r="E17" i="44" s="1"/>
  <c r="F117" i="44"/>
  <c r="F17" i="44" s="1"/>
  <c r="G117" i="44"/>
  <c r="H117" i="44"/>
  <c r="H17" i="44" s="1"/>
  <c r="I117" i="44"/>
  <c r="E10" i="44"/>
  <c r="F10" i="44"/>
  <c r="G10" i="44"/>
  <c r="H10" i="44"/>
  <c r="I10" i="44"/>
  <c r="D10" i="44"/>
  <c r="E382" i="44"/>
  <c r="F382" i="44"/>
  <c r="G382" i="44"/>
  <c r="H382" i="44"/>
  <c r="I382" i="44"/>
  <c r="D382" i="44"/>
  <c r="E251" i="44"/>
  <c r="F251" i="44"/>
  <c r="G251" i="44"/>
  <c r="H251" i="44"/>
  <c r="I251" i="44"/>
  <c r="D251" i="44"/>
  <c r="I17" i="17"/>
  <c r="J17" i="17"/>
  <c r="K17" i="17"/>
  <c r="L17" i="17"/>
  <c r="M17" i="17"/>
  <c r="N17" i="17"/>
  <c r="O17" i="17"/>
  <c r="I18" i="17"/>
  <c r="J18" i="17"/>
  <c r="K18" i="17"/>
  <c r="L18" i="17"/>
  <c r="M18" i="17"/>
  <c r="N18" i="17"/>
  <c r="O18" i="17"/>
  <c r="I19" i="17"/>
  <c r="J19" i="17"/>
  <c r="K19" i="17"/>
  <c r="L19" i="17"/>
  <c r="M19" i="17"/>
  <c r="N19" i="17"/>
  <c r="O19" i="17"/>
  <c r="I20" i="17"/>
  <c r="J20" i="17"/>
  <c r="K20" i="17"/>
  <c r="L20" i="17"/>
  <c r="M20" i="17"/>
  <c r="N20" i="17"/>
  <c r="O20" i="17"/>
  <c r="I21" i="17"/>
  <c r="J21" i="17"/>
  <c r="K21" i="17"/>
  <c r="L21" i="17"/>
  <c r="M21" i="17"/>
  <c r="N21" i="17"/>
  <c r="O21" i="17"/>
  <c r="M22" i="17"/>
  <c r="O22" i="17"/>
  <c r="I23" i="17"/>
  <c r="J23" i="17"/>
  <c r="K23" i="17"/>
  <c r="L23" i="17"/>
  <c r="M23" i="17"/>
  <c r="N23" i="17"/>
  <c r="O23" i="17"/>
  <c r="I24" i="17"/>
  <c r="J24" i="17"/>
  <c r="K24" i="17"/>
  <c r="L24" i="17"/>
  <c r="M24" i="17"/>
  <c r="N24" i="17"/>
  <c r="O24" i="17"/>
  <c r="I26" i="17"/>
  <c r="J26" i="17"/>
  <c r="L26" i="17"/>
  <c r="M26" i="17"/>
  <c r="O26" i="17"/>
  <c r="I27" i="17"/>
  <c r="J27" i="17"/>
  <c r="K27" i="17"/>
  <c r="L27" i="17"/>
  <c r="M27" i="17"/>
  <c r="N27" i="17"/>
  <c r="O27" i="17"/>
  <c r="I28" i="17"/>
  <c r="J28" i="17"/>
  <c r="K28" i="17"/>
  <c r="L28" i="17"/>
  <c r="M28" i="17"/>
  <c r="N28" i="17"/>
  <c r="O28" i="17"/>
  <c r="I30" i="17"/>
  <c r="J30" i="17"/>
  <c r="K30" i="17"/>
  <c r="L30" i="17"/>
  <c r="M30" i="17"/>
  <c r="N30" i="17"/>
  <c r="O30" i="17"/>
  <c r="J5" i="17"/>
  <c r="K5" i="17"/>
  <c r="L5" i="17"/>
  <c r="M5" i="17"/>
  <c r="N5" i="17"/>
  <c r="O5" i="17"/>
  <c r="I6" i="17"/>
  <c r="J6" i="17"/>
  <c r="K6" i="17"/>
  <c r="L6" i="17"/>
  <c r="M6" i="17"/>
  <c r="N6" i="17"/>
  <c r="O6" i="17"/>
  <c r="I7" i="17"/>
  <c r="J7" i="17"/>
  <c r="K7" i="17"/>
  <c r="L7" i="17"/>
  <c r="M7" i="17"/>
  <c r="N7" i="17"/>
  <c r="O7" i="17"/>
  <c r="I8" i="17"/>
  <c r="J8" i="17"/>
  <c r="K8" i="17"/>
  <c r="L8" i="17"/>
  <c r="M8" i="17"/>
  <c r="N8" i="17"/>
  <c r="O8" i="17"/>
  <c r="I9" i="17"/>
  <c r="J9" i="17"/>
  <c r="K9" i="17"/>
  <c r="L9" i="17"/>
  <c r="M9" i="17"/>
  <c r="N9" i="17"/>
  <c r="O9" i="17"/>
  <c r="I10" i="17"/>
  <c r="J10" i="17"/>
  <c r="K10" i="17"/>
  <c r="L10" i="17"/>
  <c r="M10" i="17"/>
  <c r="N10" i="17"/>
  <c r="O10" i="17"/>
  <c r="I11" i="17"/>
  <c r="J11" i="17"/>
  <c r="K11" i="17"/>
  <c r="L11" i="17"/>
  <c r="M11" i="17"/>
  <c r="N11" i="17"/>
  <c r="O11" i="17"/>
  <c r="M12" i="17"/>
  <c r="O12" i="17"/>
  <c r="K15" i="17"/>
  <c r="D42" i="17"/>
  <c r="E42" i="17"/>
  <c r="C41" i="17"/>
  <c r="F45" i="17"/>
  <c r="L45" i="17" s="1"/>
  <c r="E45" i="17"/>
  <c r="D45" i="17"/>
  <c r="C45" i="17"/>
  <c r="K45" i="17" s="1"/>
  <c r="F44" i="17"/>
  <c r="L44" i="17" s="1"/>
  <c r="D44" i="17"/>
  <c r="C44" i="17"/>
  <c r="F43" i="17"/>
  <c r="E43" i="17"/>
  <c r="K43" i="17" s="1"/>
  <c r="D43" i="17"/>
  <c r="C43" i="17"/>
  <c r="F42" i="17"/>
  <c r="L42" i="17" s="1"/>
  <c r="C42" i="17"/>
  <c r="K42" i="17" s="1"/>
  <c r="F41" i="17"/>
  <c r="E41" i="17"/>
  <c r="K41" i="17" s="1"/>
  <c r="D41" i="17"/>
  <c r="O36" i="17"/>
  <c r="N36" i="17"/>
  <c r="K36" i="17"/>
  <c r="M36" i="17"/>
  <c r="L36" i="17"/>
  <c r="J36" i="17"/>
  <c r="I36" i="17"/>
  <c r="O34" i="17"/>
  <c r="N34" i="17"/>
  <c r="K34" i="17"/>
  <c r="M34" i="17"/>
  <c r="L34" i="17"/>
  <c r="J34" i="17"/>
  <c r="I34" i="17"/>
  <c r="N33" i="17"/>
  <c r="L33" i="17"/>
  <c r="O15" i="17"/>
  <c r="N15" i="17"/>
  <c r="M15" i="17"/>
  <c r="L15" i="17"/>
  <c r="D29" i="31"/>
  <c r="E29" i="31"/>
  <c r="F29" i="31"/>
  <c r="C29" i="31"/>
  <c r="E44" i="17"/>
  <c r="K44" i="17" s="1"/>
  <c r="K26" i="17"/>
  <c r="N26" i="17"/>
  <c r="J53" i="24"/>
  <c r="N48" i="44"/>
  <c r="J48" i="44"/>
  <c r="J82" i="44"/>
  <c r="O48" i="44"/>
  <c r="L229" i="44"/>
  <c r="M14" i="44"/>
  <c r="K14" i="44"/>
  <c r="K27" i="23"/>
  <c r="J361" i="39"/>
  <c r="L561" i="18"/>
  <c r="O531" i="18"/>
  <c r="O561" i="18"/>
  <c r="J561" i="18"/>
  <c r="J531" i="18"/>
  <c r="M565" i="18"/>
  <c r="L41" i="17"/>
  <c r="F277" i="44" l="1"/>
  <c r="H277" i="44"/>
  <c r="N382" i="44"/>
  <c r="N346" i="44"/>
  <c r="I277" i="44"/>
  <c r="E277" i="44"/>
  <c r="D277" i="44"/>
  <c r="K362" i="44"/>
  <c r="G277" i="44"/>
  <c r="L193" i="44"/>
  <c r="P251" i="44"/>
  <c r="O251" i="44"/>
  <c r="M10" i="44"/>
  <c r="M251" i="44"/>
  <c r="N16" i="44"/>
  <c r="O193" i="44"/>
  <c r="P276" i="44"/>
  <c r="O276" i="44"/>
  <c r="M422" i="44"/>
  <c r="L251" i="44"/>
  <c r="P362" i="44"/>
  <c r="L362" i="44"/>
  <c r="P382" i="44"/>
  <c r="P10" i="44"/>
  <c r="O95" i="44"/>
  <c r="F16" i="44"/>
  <c r="K17" i="44"/>
  <c r="M95" i="44"/>
  <c r="E16" i="44"/>
  <c r="J117" i="44"/>
  <c r="G17" i="44"/>
  <c r="N17" i="44" s="1"/>
  <c r="H13" i="44"/>
  <c r="P16" i="44"/>
  <c r="O117" i="44"/>
  <c r="D17" i="44"/>
  <c r="L117" i="44"/>
  <c r="I17" i="44"/>
  <c r="I13" i="44" s="1"/>
  <c r="O422" i="44"/>
  <c r="M193" i="44"/>
  <c r="K95" i="44"/>
  <c r="K422" i="44"/>
  <c r="O138" i="44"/>
  <c r="P422" i="44"/>
  <c r="K193" i="44"/>
  <c r="K138" i="44"/>
  <c r="P317" i="44"/>
  <c r="L317" i="44"/>
  <c r="O10" i="44"/>
  <c r="M362" i="44"/>
  <c r="K382" i="44"/>
  <c r="J251" i="44"/>
  <c r="L346" i="44"/>
  <c r="K346" i="44"/>
  <c r="N117" i="44"/>
  <c r="J193" i="44"/>
  <c r="M317" i="44"/>
  <c r="N422" i="44"/>
  <c r="L10" i="44"/>
  <c r="P346" i="44"/>
  <c r="P193" i="44"/>
  <c r="O362" i="44"/>
  <c r="L422" i="44"/>
  <c r="N193" i="44"/>
  <c r="J10" i="44"/>
  <c r="M229" i="44"/>
  <c r="N251" i="44"/>
  <c r="M346" i="44"/>
  <c r="M382" i="44"/>
  <c r="N10" i="44"/>
  <c r="N317" i="44"/>
  <c r="L95" i="44"/>
  <c r="M117" i="44"/>
  <c r="N95" i="44"/>
  <c r="L82" i="44"/>
  <c r="L138" i="44"/>
  <c r="O382" i="44"/>
  <c r="J229" i="44"/>
  <c r="J346" i="44"/>
  <c r="J382" i="44"/>
  <c r="N229" i="44"/>
  <c r="J317" i="44"/>
  <c r="N362" i="44"/>
  <c r="P117" i="44"/>
  <c r="K396" i="44"/>
  <c r="P138" i="44"/>
  <c r="K117" i="44"/>
  <c r="J138" i="44"/>
  <c r="O346" i="44"/>
  <c r="J422" i="44"/>
  <c r="P95" i="44"/>
  <c r="L382" i="44"/>
  <c r="L48" i="44"/>
  <c r="J95" i="44"/>
  <c r="O317" i="44"/>
  <c r="K317" i="44"/>
  <c r="K10" i="44"/>
  <c r="K276" i="44"/>
  <c r="K251" i="44"/>
  <c r="K48" i="44"/>
  <c r="O82" i="44"/>
  <c r="J362" i="44"/>
  <c r="M561" i="18"/>
  <c r="P531" i="18"/>
  <c r="O565" i="18"/>
  <c r="N561" i="18"/>
  <c r="K531" i="18"/>
  <c r="J168" i="22"/>
  <c r="P168" i="22"/>
  <c r="K168" i="22"/>
  <c r="L43" i="17"/>
  <c r="I42" i="17"/>
  <c r="M13" i="17"/>
  <c r="I41" i="17"/>
  <c r="G43" i="17"/>
  <c r="K47" i="17"/>
  <c r="G44" i="17"/>
  <c r="G42" i="17"/>
  <c r="F47" i="17"/>
  <c r="L47" i="17" s="1"/>
  <c r="I45" i="17"/>
  <c r="J13" i="17"/>
  <c r="I43" i="17"/>
  <c r="I47" i="17"/>
  <c r="N13" i="17"/>
  <c r="L13" i="17"/>
  <c r="H45" i="17"/>
  <c r="H47" i="17"/>
  <c r="H44" i="17"/>
  <c r="H42" i="17"/>
  <c r="D46" i="17"/>
  <c r="H46" i="17" s="1"/>
  <c r="H43" i="17"/>
  <c r="H41" i="17"/>
  <c r="E46" i="17"/>
  <c r="G45" i="17"/>
  <c r="G47" i="17"/>
  <c r="I44" i="17"/>
  <c r="K13" i="17"/>
  <c r="C46" i="17"/>
  <c r="G46" i="17" s="1"/>
  <c r="G41" i="17"/>
  <c r="G13" i="44" l="1"/>
  <c r="P13" i="44" s="1"/>
  <c r="E13" i="44"/>
  <c r="K13" i="44" s="1"/>
  <c r="K16" i="44"/>
  <c r="M16" i="44"/>
  <c r="D13" i="44"/>
  <c r="J13" i="44" s="1"/>
  <c r="O17" i="44"/>
  <c r="J17" i="44"/>
  <c r="M17" i="44"/>
  <c r="L17" i="44"/>
  <c r="P17" i="44"/>
  <c r="F13" i="44"/>
  <c r="O16" i="44"/>
  <c r="L16" i="44"/>
  <c r="J47" i="17"/>
  <c r="J45" i="17"/>
  <c r="J41" i="17"/>
  <c r="J43" i="17"/>
  <c r="F46" i="17"/>
  <c r="J46" i="17" s="1"/>
  <c r="J42" i="17"/>
  <c r="J44" i="17"/>
  <c r="I46" i="17"/>
  <c r="K46" i="17"/>
  <c r="N13" i="44" l="1"/>
  <c r="O13" i="44"/>
  <c r="L13" i="44"/>
  <c r="M13" i="44"/>
  <c r="L46" i="17"/>
</calcChain>
</file>

<file path=xl/sharedStrings.xml><?xml version="1.0" encoding="utf-8"?>
<sst xmlns="http://schemas.openxmlformats.org/spreadsheetml/2006/main" count="13057" uniqueCount="872">
  <si>
    <t>Madde</t>
  </si>
  <si>
    <t>Miktar (kg)</t>
  </si>
  <si>
    <t>Tutar ($)</t>
  </si>
  <si>
    <t>04</t>
  </si>
  <si>
    <t>04.06</t>
  </si>
  <si>
    <t>04.07</t>
  </si>
  <si>
    <t>04.09</t>
  </si>
  <si>
    <t>05</t>
  </si>
  <si>
    <t>16</t>
  </si>
  <si>
    <t>16.01</t>
  </si>
  <si>
    <t>02</t>
  </si>
  <si>
    <t>Canlı Hayvanlar</t>
  </si>
  <si>
    <t>Süt ürünleri, yumurta, bal ve diğer hayvansal menşeli ürünler</t>
  </si>
  <si>
    <t>Muhtelif peynir</t>
  </si>
  <si>
    <t>Yumurtalar</t>
  </si>
  <si>
    <t>Bal (süzme,petek)</t>
  </si>
  <si>
    <t>Tarifenin başka yerinde belirtilmeyen hayvansal menşeli ürünler</t>
  </si>
  <si>
    <t>Hazırlanmış veya konserve edilmiş balıklar</t>
  </si>
  <si>
    <t>03</t>
  </si>
  <si>
    <t>15</t>
  </si>
  <si>
    <t>Hayvansal katı yağlar ve bunların parçalanma ürünleri hayvansal mumlar</t>
  </si>
  <si>
    <t>Et, balık, kabuklu hayvanlar, yumuşakçalar ve diğer su omurgasızlarının müstahzarları</t>
  </si>
  <si>
    <t>01</t>
  </si>
  <si>
    <t>03.01</t>
  </si>
  <si>
    <t>03.02</t>
  </si>
  <si>
    <t>03.03</t>
  </si>
  <si>
    <t>03.04</t>
  </si>
  <si>
    <t>03.05</t>
  </si>
  <si>
    <t>03.06</t>
  </si>
  <si>
    <t>03.07</t>
  </si>
  <si>
    <t>Canlı Balıklar</t>
  </si>
  <si>
    <t>Balıklar (taze veya soğutulmuş)</t>
  </si>
  <si>
    <t>Balıklar (dondurulmuş)</t>
  </si>
  <si>
    <t>Balık filetoları ve diğer balık etleri (taze, soğutulmuş veya dondurulmuş)</t>
  </si>
  <si>
    <t>Balıklar (kurutulmuş, tuzlanmış, tütsülenmiş)</t>
  </si>
  <si>
    <t>Yumuşakçalar (canlı, taze, soğutulmuş, dondurulmuş)</t>
  </si>
  <si>
    <t>Balıklar, kabuklu hayvanlar, yumuşakçalar ve suda yaşayan diğer omurgasızlar</t>
  </si>
  <si>
    <t>16.05</t>
  </si>
  <si>
    <t>Hazırlanmış veya konserve edilmiş yumuşakçalar</t>
  </si>
  <si>
    <t>02.07</t>
  </si>
  <si>
    <t xml:space="preserve">Kümes hayvanlarının etleri ve yenilen sakatatları </t>
  </si>
  <si>
    <t>HOLLANDA</t>
  </si>
  <si>
    <t>İTALYA</t>
  </si>
  <si>
    <t>YUNANİSTAN</t>
  </si>
  <si>
    <t>İSPANYA</t>
  </si>
  <si>
    <t>IRAK</t>
  </si>
  <si>
    <t>JAPONYA</t>
  </si>
  <si>
    <t>ALMANYA</t>
  </si>
  <si>
    <t>SUUDİ ARABİSTAN</t>
  </si>
  <si>
    <t>KUVEYT</t>
  </si>
  <si>
    <t>ÇİN HALK CUMHURİYETİ</t>
  </si>
  <si>
    <t>DANİMARKA</t>
  </si>
  <si>
    <t>EGE SERBEST BÖLGE</t>
  </si>
  <si>
    <t>BİRLEŞİK KRALLIK</t>
  </si>
  <si>
    <t>BOSNA-HERSEK</t>
  </si>
  <si>
    <t>FRANSA</t>
  </si>
  <si>
    <t>İSRAİL</t>
  </si>
  <si>
    <t>TAYVAN</t>
  </si>
  <si>
    <t>TACİKİSTAN</t>
  </si>
  <si>
    <t>BAHREYN</t>
  </si>
  <si>
    <t>İSVİÇRE</t>
  </si>
  <si>
    <t>KATAR</t>
  </si>
  <si>
    <t>BİRLEŞİK DEVLETLER</t>
  </si>
  <si>
    <t>BELÇİKA</t>
  </si>
  <si>
    <t>ÖZBEKİSTAN</t>
  </si>
  <si>
    <t>ÜRDÜN</t>
  </si>
  <si>
    <t>RUSYA FEDERASYONU</t>
  </si>
  <si>
    <t>YEMEN</t>
  </si>
  <si>
    <t>MISIR</t>
  </si>
  <si>
    <t>PORTEKİZ</t>
  </si>
  <si>
    <t>ROMANYA</t>
  </si>
  <si>
    <t>16.04</t>
  </si>
  <si>
    <t>16.02</t>
  </si>
  <si>
    <t>Hazırlanmış veya konserve edilmiş etler, sakatatlar</t>
  </si>
  <si>
    <t>GTİP/ Fasıl No</t>
  </si>
  <si>
    <t>Hazırlanmış et ürünleri(salam,sosis,sucuk,pastırma vb)</t>
  </si>
  <si>
    <t>Kabuklu hayvanlar(canlı,taze,soğutulmuş,dondurulmuş)</t>
  </si>
  <si>
    <t xml:space="preserve">Etler, yenilen sakatatlar(tavuk,hindi eti,tavuk ayağı vs.) </t>
  </si>
  <si>
    <t>MİKTAR DEĞİŞİM %</t>
  </si>
  <si>
    <t>FOB $ DEĞİŞİM %</t>
  </si>
  <si>
    <t>Miktar Değiş.%</t>
  </si>
  <si>
    <t>BULGARİSTAN</t>
  </si>
  <si>
    <t>TÜRKMENİSTAN</t>
  </si>
  <si>
    <t>EKVATOR GİNESİ</t>
  </si>
  <si>
    <t>LİBYA</t>
  </si>
  <si>
    <t>MERSİN SERBEST BÖLGE</t>
  </si>
  <si>
    <t>ARNAVUTLUK</t>
  </si>
  <si>
    <t>BENİN</t>
  </si>
  <si>
    <t>Ege Su Ürünleri ve Hayvansal Mamuller İhracatçıları Birliği kanalıyla</t>
  </si>
  <si>
    <t>NAMİBYA</t>
  </si>
  <si>
    <t>TOGO</t>
  </si>
  <si>
    <t>HONG KONG</t>
  </si>
  <si>
    <t>KONGO(DEM.CM)E.ZAİRE</t>
  </si>
  <si>
    <t>AVUSTURYA</t>
  </si>
  <si>
    <t>POLONYA</t>
  </si>
  <si>
    <t>(04.01-04.05)</t>
  </si>
  <si>
    <t>Muhtelif süt ürünleri(Süt, krema, yoğurt, ayran, tereyağı)</t>
  </si>
  <si>
    <t>İRAN (İSLAM CUM.)</t>
  </si>
  <si>
    <t>KANADA</t>
  </si>
  <si>
    <t>LÜBNAN</t>
  </si>
  <si>
    <t>ÇEK CUMHURİYETİ</t>
  </si>
  <si>
    <t>KOSOVA</t>
  </si>
  <si>
    <t>KAZAKİSTAN</t>
  </si>
  <si>
    <t>ANGOLA</t>
  </si>
  <si>
    <t>GABON</t>
  </si>
  <si>
    <t>GANA</t>
  </si>
  <si>
    <t>KONGO</t>
  </si>
  <si>
    <t>UMMAN</t>
  </si>
  <si>
    <t>SLOVAKYA</t>
  </si>
  <si>
    <t>AFGANİSTAN</t>
  </si>
  <si>
    <t>23</t>
  </si>
  <si>
    <t>Balık unu</t>
  </si>
  <si>
    <t>LİBERYA</t>
  </si>
  <si>
    <t>FİLDİŞİ SAHİLİ</t>
  </si>
  <si>
    <t>SEKTÖRLER</t>
  </si>
  <si>
    <t xml:space="preserve">SU ÜRÜNLERİ </t>
  </si>
  <si>
    <t>SÜT ÜRÜNLERİ</t>
  </si>
  <si>
    <t xml:space="preserve">TABİİ BAL </t>
  </si>
  <si>
    <t xml:space="preserve">DİĞERLERİ </t>
  </si>
  <si>
    <t>SENEGAL</t>
  </si>
  <si>
    <t>TOPLAM</t>
  </si>
  <si>
    <t>GÜRCİSTAN</t>
  </si>
  <si>
    <t>SEYŞEL ADALARI VE BA</t>
  </si>
  <si>
    <t/>
  </si>
  <si>
    <t>GTIP VE ÜLKELER BAZINDA İHRACAT</t>
  </si>
  <si>
    <t>GTIP</t>
  </si>
  <si>
    <t>GTIPAD</t>
  </si>
  <si>
    <t>ULKEAD</t>
  </si>
  <si>
    <t>FOBUSD</t>
  </si>
  <si>
    <t>020711900000</t>
  </si>
  <si>
    <t>HOROZ. TAVUK - İÇİ BOŞALTILMIŞ. BAŞSIZ.AYAKSIZ. % 65'LİK. TAZE / SOĞUTULMUŞ</t>
  </si>
  <si>
    <t>020712900000</t>
  </si>
  <si>
    <t>HOROZ. TAVUK - İÇİ BOŞALTILMIŞ. BAŞSIZ. AYAKSIZ. % 65'LİK. DONDURULMUŞ</t>
  </si>
  <si>
    <t>AZERBAYCAN-NAHÇİVAN</t>
  </si>
  <si>
    <t>BİRLEŞİK ARAP EMİRLİKLERİ</t>
  </si>
  <si>
    <t>GINE</t>
  </si>
  <si>
    <t>020713100000</t>
  </si>
  <si>
    <t>HOROZ. TAVUK ETİ. PARÇA HALİNDE. KEMİKSİZ - TAZE / SOĞUTULMUŞ</t>
  </si>
  <si>
    <t>020713200000</t>
  </si>
  <si>
    <t>HOROZ. TAVUK ETİ - YARIM / ÇEYREK. KEMİKLİ - TAZE SOĞUTULMUŞ</t>
  </si>
  <si>
    <t>020713700000</t>
  </si>
  <si>
    <t>HOROZ. TAVUK ETİ - DİĞER KEMİKLİ PARÇALAR - TAZE / SOĞUTULMUŞ</t>
  </si>
  <si>
    <t>020714100000</t>
  </si>
  <si>
    <t>HOROZ. TAVUK ETİ VE SAKATATI - PARÇA HALİNDE. KEMİKSİZ. DONDURULMUŞ</t>
  </si>
  <si>
    <t>VIETNAM</t>
  </si>
  <si>
    <t>020714300000</t>
  </si>
  <si>
    <t>HOROZ. TAVUK ETİ - BÜTÜN KANATLAR - DONDURULMUŞ</t>
  </si>
  <si>
    <t>020714400000</t>
  </si>
  <si>
    <t>HOROZ. TAVUK ETİ - SIRT. BOYUN. KANAT. KUYRUK UÇLARI. DONDURULMUŞ</t>
  </si>
  <si>
    <t>020714500000</t>
  </si>
  <si>
    <t>HOROZ. TAVUK ETİ - GÖĞÜS. GÖĞÜS PARÇALARI. DONDURULMUŞ</t>
  </si>
  <si>
    <t>KKTC</t>
  </si>
  <si>
    <t>020714600000</t>
  </si>
  <si>
    <t>HOROZ. TAVUK ETİ - BUT. BUT PARÇALARI - DONDURULMUŞ</t>
  </si>
  <si>
    <t>020714700000</t>
  </si>
  <si>
    <t>HOROZ. TAVUK ETİ - DİĞER KEMİKLİ PARÇALAR - DONDURULMUŞ</t>
  </si>
  <si>
    <t>020714910000</t>
  </si>
  <si>
    <t>HOROZ. TAVUK KARACİĞERLERİ - DONDURULMUŞ</t>
  </si>
  <si>
    <t>020714990000</t>
  </si>
  <si>
    <t>HOROZ. TAVUK SAKATATI - DİĞER. DONDURULMUŞ</t>
  </si>
  <si>
    <t>020725900000</t>
  </si>
  <si>
    <t>HİNDİLER-YÜREK.KARACİĞER VB ALINMIŞ. % 73'LÜK VE DİĞER ŞEKİLDE.DONDURULMUŞ</t>
  </si>
  <si>
    <t>Toplam</t>
  </si>
  <si>
    <t>TAVUK YUMURTALARI -(DAMIZLIK) KULUÇKALIK</t>
  </si>
  <si>
    <t>TAVUK YUMURTALARI - KULUÇKALIK OLMAYAN</t>
  </si>
  <si>
    <t>040900000011001</t>
  </si>
  <si>
    <t>TABİİ BAL - PETEK =&lt; 1 KG. AMBALAJDA</t>
  </si>
  <si>
    <t>040900000011002</t>
  </si>
  <si>
    <t>TABİİ BAL - PETEK &gt; 1 KG. =&lt; 5 KG. AMBALAJDA</t>
  </si>
  <si>
    <t>SURİYE</t>
  </si>
  <si>
    <t>040900000012003</t>
  </si>
  <si>
    <t>TABİİ BAL - SÜZME &gt;5 KG. =&lt; 10 KG.AMBALAJDA</t>
  </si>
  <si>
    <t>040110100000</t>
  </si>
  <si>
    <t>SÜT. KREMA - KATI YAĞ =&lt;%1.  HAZIR AMBALAJLARDA =&lt; 2 LT</t>
  </si>
  <si>
    <t>040120110000</t>
  </si>
  <si>
    <t>SÜT. KREMA - %1 &lt; KATI YAĞ =&lt; %3. HAZIR AMBALAJLARDA =&lt; 2LT</t>
  </si>
  <si>
    <t>040120910000</t>
  </si>
  <si>
    <t>SÜT. KREMA - %3 &lt; KATI YAĞ =&lt; %6. HAZIR AMBALAJLARDA =&lt; 2LT</t>
  </si>
  <si>
    <t>SINGAPUR</t>
  </si>
  <si>
    <t>SÜT - %6 &lt; KATI YAĞ =&lt; %21. HAZIR AMBALAJLARDA =&lt; 2LT</t>
  </si>
  <si>
    <t>KREMA - %6 &lt; KATI YAĞ =&lt; %21. HAZIR AMBALAJLARDA =&lt; 2LT</t>
  </si>
  <si>
    <t>040210110000</t>
  </si>
  <si>
    <t>SÜT. KREMA- TOZ.GRANÜL.DİĞER KATI ŞEKİL. KATI YAĞ ORANI =&lt; %1.5. AMBALAJLI  =&lt; 2.5KG</t>
  </si>
  <si>
    <t>040210910000</t>
  </si>
  <si>
    <t>SÜT. KREMA- TOZ.GRANÜL.DİĞER KATI. YAĞ =&lt; %1.5. AMBALAJLI=&lt;2.5KG. TATLANDIRICILI</t>
  </si>
  <si>
    <t>040210990000</t>
  </si>
  <si>
    <t>SÜT. KREMA- TOZ.GRANÜL.DİĞER KATI. YAĞ =&lt; %1.5. DİĞER. TATLANDIRICILI</t>
  </si>
  <si>
    <t>040291910000</t>
  </si>
  <si>
    <t>KREMA- KATI YAĞ &gt; % 45. HAZIR AMBALAJLARDA =&lt; 2.5LT</t>
  </si>
  <si>
    <t>040299310000</t>
  </si>
  <si>
    <t>SÜT. KREMA - % 9.5 &lt; KATI YAĞ =&lt; % 45 AMBALAJLI. =&lt; 2.5LT. TATLANDIRILMIŞ</t>
  </si>
  <si>
    <t>040299910000</t>
  </si>
  <si>
    <t>SÜT. KREMA -  KATI YAĞ &gt; % 45. AMBALAJLI. =&lt; 2.5LT. TATLANDIRILMIŞ</t>
  </si>
  <si>
    <t>040299990000</t>
  </si>
  <si>
    <t>SÜT. KREMA -  KATI YAĞ &gt; % 45. DİĞER. TATLANDIRILMIŞ</t>
  </si>
  <si>
    <t>040310110011</t>
  </si>
  <si>
    <t>YOĞURT - TOZ. GRANÜL. DİĞER KATI ŞEKİLLERDE. KATI YAĞ =&lt; % 3</t>
  </si>
  <si>
    <t>040310110012</t>
  </si>
  <si>
    <t>AYRAN - TOZ. GRANÜL. DİĞER KATI ŞEKİLLERDE. KATI YAĞ =&lt; % 3</t>
  </si>
  <si>
    <t>040310130000</t>
  </si>
  <si>
    <t>YOĞURT - TOZ. GRANÜL. DİĞER KATI ŞEKİLLERDE. % 3 &lt; KATI YAĞ =&lt; % 6</t>
  </si>
  <si>
    <t>040310190000</t>
  </si>
  <si>
    <t>YOĞURT - TOZ. GRANÜL. DİĞER KATI ŞEKİLLERDE. KATI YAĞ &gt; % 6</t>
  </si>
  <si>
    <t>040310310012</t>
  </si>
  <si>
    <t>AYRAN - TOZ. GRANÜL. DİĞER KATI ŞEKİLLERDE.KATI YAĞ =&lt; % 3. TATLANDIRILMIŞ</t>
  </si>
  <si>
    <t>040310330000</t>
  </si>
  <si>
    <t>YOĞURT - TOZ. GRANÜL. DİĞ. KATI ŞEKİLLERDE.% 3&lt;KATI YAĞ =&lt; % 6. TATLANDIRILMIŞ</t>
  </si>
  <si>
    <t>040310919000</t>
  </si>
  <si>
    <t>YOĞURT -KATI SÜT YAĞI =&lt; 3. DİĞER</t>
  </si>
  <si>
    <t>040390590000</t>
  </si>
  <si>
    <t>DİĞER SÜT ÜRÜNLERİ- DİĞER ŞEKİLLERDE. KATI YAĞ &gt; % 6. KATKISIZ</t>
  </si>
  <si>
    <t>040410020000</t>
  </si>
  <si>
    <t>PEYNİR ALTI SUYU-TOZ.GRANÜL. DİĞER KATI. PROTEİN=&lt; %15.KATI YAĞ=&lt; %1.5. KATKISIZ</t>
  </si>
  <si>
    <t>PAKISTAN</t>
  </si>
  <si>
    <t>040510110000</t>
  </si>
  <si>
    <t>TEREYAĞ - TABİİ. KATI YAĞ =&lt; %85. AMBALAJLI =&lt; 1 KG</t>
  </si>
  <si>
    <t>040510190000</t>
  </si>
  <si>
    <t>TEREYAĞ - TABİİ. KATI YAĞ =&lt; %85. DİĞER</t>
  </si>
  <si>
    <t>040510900000</t>
  </si>
  <si>
    <t>TEREYAĞ - DİĞER</t>
  </si>
  <si>
    <t>040520900000</t>
  </si>
  <si>
    <t>SÜRÜLEREK YENİLEN SÜT ÜRÜNLERİ - % 75 =&lt; KATI YAĞ &lt; % 80</t>
  </si>
  <si>
    <t>040590900000</t>
  </si>
  <si>
    <t>SÜTTEN ELDE EDİLEN DİĞER YAĞLAR</t>
  </si>
  <si>
    <t>040610200011</t>
  </si>
  <si>
    <t>TAZE PEYNİR - KATI YAĞ =&lt; % 40</t>
  </si>
  <si>
    <t>040610200012</t>
  </si>
  <si>
    <t>ÇÖKELEK - KATI YAĞ =&lt; % 40</t>
  </si>
  <si>
    <t>040610200013</t>
  </si>
  <si>
    <t>LOR - KATI YAĞ =&lt; % 40</t>
  </si>
  <si>
    <t>040610200019</t>
  </si>
  <si>
    <t>İÇERDİĞİ SÜT YAĞI ORANI AĞ.İTİ.% 40'I GEÇMEYEN TAZE PEYNİRLER</t>
  </si>
  <si>
    <t>GÜNEY KORE CUMHURİYE</t>
  </si>
  <si>
    <t>040620909000</t>
  </si>
  <si>
    <t>RENDELENMİŞ VEYA TOZ HALİNE GETİRİLMİŞ DİĞER PEYNİRLER</t>
  </si>
  <si>
    <t>040630100000</t>
  </si>
  <si>
    <t>EMMEN..GRAV..APPENZ. KARIŞIMI. GLARUS KATKILI PEYNİR-YAĞ=&lt; %56. PERAKENDE</t>
  </si>
  <si>
    <t>040630310000</t>
  </si>
  <si>
    <t>DİĞER ERİTME PEYNİRLER - (KATI YAĞ  KURU MADDE ORANI =&lt; % 48)</t>
  </si>
  <si>
    <t>040630900000</t>
  </si>
  <si>
    <t>DİĞER ERİTME PEYNİRLER - KATI YAĞ &gt; 36</t>
  </si>
  <si>
    <t>040690210000</t>
  </si>
  <si>
    <t>ÇEDAR</t>
  </si>
  <si>
    <t>040690290000</t>
  </si>
  <si>
    <t>KAŞKAVAL (KAŞAR PEYNİRİ)</t>
  </si>
  <si>
    <t>TULUM PEYNİRİ</t>
  </si>
  <si>
    <t>040690320012</t>
  </si>
  <si>
    <t>BEYAZ PEYNİR</t>
  </si>
  <si>
    <t>040690320091</t>
  </si>
  <si>
    <t>040690320092</t>
  </si>
  <si>
    <t>BEYAZ PEYNİRİ</t>
  </si>
  <si>
    <t>040690690000</t>
  </si>
  <si>
    <t>DİĞER PEYNİRLER - KATI YAĞ =&lt; % 40. SU =&lt; % 47</t>
  </si>
  <si>
    <t>040690780000</t>
  </si>
  <si>
    <t>GOUDA - KATI YAĞ =&lt; %40. % 47 &lt; SU = &lt; %72</t>
  </si>
  <si>
    <t>040690990012</t>
  </si>
  <si>
    <t>DİL PEYNİRİ - KATI YAĞ =&gt; % 40</t>
  </si>
  <si>
    <t>040690990019</t>
  </si>
  <si>
    <t>DİĞER PEYNİRLER - KATI YAĞ = &gt; % 40</t>
  </si>
  <si>
    <t>FASILLAR BAZINDA İHRACAT</t>
  </si>
  <si>
    <t>GTIP1</t>
  </si>
  <si>
    <t>1 YIL ÖNCESİ MIKTAR KG</t>
  </si>
  <si>
    <t>1 YIL ÖNCESİ FOBUSD</t>
  </si>
  <si>
    <t xml:space="preserve"> MIKTAR KG</t>
  </si>
  <si>
    <t>GTIP2</t>
  </si>
  <si>
    <t xml:space="preserve">MİKTAR KG </t>
  </si>
  <si>
    <t>06</t>
  </si>
  <si>
    <t>01 Toplamı</t>
  </si>
  <si>
    <t>07</t>
  </si>
  <si>
    <t>02 Toplamı</t>
  </si>
  <si>
    <t>03 Toplamı</t>
  </si>
  <si>
    <t>08</t>
  </si>
  <si>
    <t>09</t>
  </si>
  <si>
    <t>10</t>
  </si>
  <si>
    <t>04 Toplamı</t>
  </si>
  <si>
    <t>11</t>
  </si>
  <si>
    <t>05 Toplamı</t>
  </si>
  <si>
    <t>15 Toplamı</t>
  </si>
  <si>
    <t>16 Toplamı</t>
  </si>
  <si>
    <t>030211800000</t>
  </si>
  <si>
    <t>DİĞERLERİ</t>
  </si>
  <si>
    <t>030219000000</t>
  </si>
  <si>
    <t>DİĞER ALABALIKLAR - TAZE / SOĞUTULMUŞ</t>
  </si>
  <si>
    <t>030223000000</t>
  </si>
  <si>
    <t>DİL BALIĞI (SOLEA SPP.) - TAZE / SOĞUTULMUŞ</t>
  </si>
  <si>
    <t>AVRUPA SARDALYA BALIĞI TÜRÜ SARDALYALAR - TAZE / SOĞUTULMUŞ</t>
  </si>
  <si>
    <t>USKUMRU BALIKLARI (USKUMRU-SCOMBER SCOMBRUS. AVUST RALYA USKUMRUSU-SCOMBER AUSTRALASICUS.KOLYOZ-SCOMB</t>
  </si>
  <si>
    <t>MAHMUZLU CAMGÖZ (SQUALUS ACANTHİAS) - TAZE / SOĞUTULMUŞ</t>
  </si>
  <si>
    <t>BOZ CAMGÖZ (SCYLİORHİNUS SPP.) - TAZE / SOĞUTULMUŞ</t>
  </si>
  <si>
    <t>TİLAPYA BALIĞI (OREOCHROMİS SPP)</t>
  </si>
  <si>
    <t>DİĞER TATLISU BALIKLARI - TAZE / SOĞUTULMUŞ</t>
  </si>
  <si>
    <t>030269410000</t>
  </si>
  <si>
    <t>BAKALYARO (MERLANGİUS MERLANGUS) - TAZE / SOĞUTULMUŞ</t>
  </si>
  <si>
    <t>HAMSİ BALIKLARI (ENGRAULİS SPP.) - TAZE / SOĞUTULMUŞ</t>
  </si>
  <si>
    <t>DİĞER DENİZ MERCAN BALIKLARI - TAZE / SOĞUTULMUŞ</t>
  </si>
  <si>
    <t>FENER BALIKLARI (LOPHİUS SPP.) - TAZE / SOĞUTULMUŞ</t>
  </si>
  <si>
    <t>DENİZ LEVREĞİ(DİCENTRARCHUS LABRAX)</t>
  </si>
  <si>
    <t>İRLANDA</t>
  </si>
  <si>
    <t>ÇİPURA</t>
  </si>
  <si>
    <t>DİĞER DENİZ BALIKLARI - TAZE/SOĞUTULMUŞ</t>
  </si>
  <si>
    <t>AVRUPA SARDALYA BALIĞI TÜRÜ SARDALYALAR (SARDİNA PİLCHARDUS) - DONDURULMUŞ</t>
  </si>
  <si>
    <t>LEVREKGİLLER (DİCENTRARCHUS LABRAX. DİCENTRARCHUS PUNCTATUS) - DONDURULMUŞ</t>
  </si>
  <si>
    <t>AYNALI SAZAN - DONDURULMUŞ</t>
  </si>
  <si>
    <t>DİĞER TATLISU BALIKLARI - DONDURULMUŞ</t>
  </si>
  <si>
    <t>HAMSİ BALIKLARI (ENGRAULİS SPP.) - DONDURULMUŞ</t>
  </si>
  <si>
    <t>ÇİPURA DONDURULMUŞ</t>
  </si>
  <si>
    <t>DİĞER DONDURULMUŞ BALIKLAR</t>
  </si>
  <si>
    <t>LEVREK/TAZE VEYA SOĞUTULMUŞ FİLETO</t>
  </si>
  <si>
    <t>ÇİPURA/TAZE VEYA SOĞUTULMUŞ FİLETO</t>
  </si>
  <si>
    <t>MAVİ YÜZGEÇLİ ORKİNOS/TAZE VEYA SOĞUTULMUŞ FİLETO</t>
  </si>
  <si>
    <t>LEVREK/TAZE VEYA SOĞUTULMUŞ DİĞER ETLERİ(KIYILMIŞ OLSUN OLMASIN)</t>
  </si>
  <si>
    <t>ÇİPURA/TAZE VEYA SOĞUTULMUŞ DİĞER ETLERİ(KIYILMIŞ OLSUN OLMASIN)</t>
  </si>
  <si>
    <t>DİĞER ALABALIK FLETOLARI - DONDURULMUŞ</t>
  </si>
  <si>
    <t>DİĞER BALIK FLETOLARI - DONDURULMUŞ</t>
  </si>
  <si>
    <t>LEVREK/DONDURULMUŞ FİLETO</t>
  </si>
  <si>
    <t>ÇİPURA/DONDURULMUŞ FİLETO</t>
  </si>
  <si>
    <t>DİĞER DONDURULMUŞ BALIK FİLETOLARI</t>
  </si>
  <si>
    <t>030499990000001</t>
  </si>
  <si>
    <t>LEVREK/DİĞER ETLERİ(KIYILMIŞ OLSUN OLMASIN)</t>
  </si>
  <si>
    <t>030499990000002</t>
  </si>
  <si>
    <t>ÇİPURA/DİĞER ETLERİ(KIYILMIŞ OLSUN;OLMASIN)</t>
  </si>
  <si>
    <t>ALABALIKLAR - TÜTSÜLENMİŞ</t>
  </si>
  <si>
    <t>PENAEUS FAMİLYASINDAN KARİDESLER - DONDURULMUŞ</t>
  </si>
  <si>
    <t>DİĞER KARİDESLER - DONDURULMUŞ</t>
  </si>
  <si>
    <t>CRANGON FAMİLYASINDAN DİĞER KARİDESLER - DONDURULMAMIŞ</t>
  </si>
  <si>
    <t>030731900000</t>
  </si>
  <si>
    <t>PERNA CİNSİ MİDYELER - CANLI. TAZE / SOĞUTULMUŞ</t>
  </si>
  <si>
    <t>030741100000</t>
  </si>
  <si>
    <t>MÜREKKEP BALIKLARI - CANLI. TAZE / SOĞUTULMUŞ</t>
  </si>
  <si>
    <t>030741910000</t>
  </si>
  <si>
    <t>BÜLBÜLİYE KALAMARYA - CANLI. TAZE / SOĞUTULMUŞ</t>
  </si>
  <si>
    <t>DİĞER KALAMARLAR - CANLI. TAZE / SOĞUTULMUŞ</t>
  </si>
  <si>
    <t>030749110000</t>
  </si>
  <si>
    <t>DİĞER  DERİN SU SÜBYELERİ- DONDURULMUŞ</t>
  </si>
  <si>
    <t>030749180000</t>
  </si>
  <si>
    <t>DİĞER MÜREKKEP BALIKLARI - DONDURULMUŞ</t>
  </si>
  <si>
    <t>030749710000</t>
  </si>
  <si>
    <t>MÜREKKEP BALIKLARI - DİĞER</t>
  </si>
  <si>
    <t>030751000000</t>
  </si>
  <si>
    <t>AHTAPOTLAR ( OCTOPUS SPP. ) - CANLI. TAZE VEYA SOĞUTULMUŞ</t>
  </si>
  <si>
    <t>030759100000</t>
  </si>
  <si>
    <t>AHTAPOTLAR ( OCTOPUS SPP. ) - DONDURULMUŞ</t>
  </si>
  <si>
    <t>SUDA YAŞAYAN DİĞER OMURGASIZ HAYVANLAR (CANLI)</t>
  </si>
  <si>
    <t>SUDA YAŞAYAN DİĞER OMURGASIZ HAYVANLAR - DONDURULMUŞ</t>
  </si>
  <si>
    <t>SU OMURGASIZLARININ ( KABUKLULAR HARİÇ ) UN . EZME VE PELLETLERİ</t>
  </si>
  <si>
    <t>UKRAYNA</t>
  </si>
  <si>
    <t>160420700000</t>
  </si>
  <si>
    <t>HAZIR KONSERVELER-TON BALIKLARI. ORKİNOSLAR. EUTHYNNUS CİNSİ DİĞER BALIKLARDAN</t>
  </si>
  <si>
    <t>160540000011</t>
  </si>
  <si>
    <t>SALYANGOZ-HAZIRLANMIŞ VEYA KONSERVE EDİLMİŞ</t>
  </si>
  <si>
    <t xml:space="preserve">KÜMES HAYVANLARI ETLERİ </t>
  </si>
  <si>
    <t xml:space="preserve">YUMURTA  </t>
  </si>
  <si>
    <t>SIRBİSTAN</t>
  </si>
  <si>
    <t>1 yıl öncesi AGIRLIK</t>
  </si>
  <si>
    <t>1 yıl öncesi FOBUSD</t>
  </si>
  <si>
    <t>AGIRLIK</t>
  </si>
  <si>
    <t>160100910011</t>
  </si>
  <si>
    <t>SOSİSLER-PİŞİRİLMEMİŞ. HAVA ALMAYAN KAPLARDA OLANLAR</t>
  </si>
  <si>
    <t>160100910019</t>
  </si>
  <si>
    <t>SOSİSLER-PİŞİRİLMEMİŞ.DİĞER HALLERDE</t>
  </si>
  <si>
    <t>160100990021</t>
  </si>
  <si>
    <t>SOSİS BENZERİ DİĞER ÜRÜNLER. HAVA ALMAYAN KAPLARDA</t>
  </si>
  <si>
    <t>160100990028</t>
  </si>
  <si>
    <t>SOSİS BENZERİ DİĞER ÜRÜNLER. HAVA ALMAYAN KAPLAR DIŞINDAKİLER</t>
  </si>
  <si>
    <t>160231190011</t>
  </si>
  <si>
    <t>HİNDİ ET VE SAKATATINDAN MÜSTAHZARLAR-ET.SAKATAT =&gt; %57. HAVA ALMAYAN KAPLARDA</t>
  </si>
  <si>
    <t>160231190019</t>
  </si>
  <si>
    <t>AĞIRLIK İTİBARİYLE % 25 VEYA DAHA FAZLA FAKAT % 57 DEN AZ KÜMES HAY.ETİ VEYA SAKATATINI İÇERENLER</t>
  </si>
  <si>
    <t>160232110011</t>
  </si>
  <si>
    <t>HAZIR ET.SAKATAT.KAN-HOROZ/TAVUKTAN. PİŞİRİLMEMİŞ;ET.SAKATAT =&gt;%57.HAVASIZ KAP.DA</t>
  </si>
  <si>
    <t>160232190011</t>
  </si>
  <si>
    <t>HAZIR/KONSERVE ET.SAKATAT.KAN-HOROZ/TAVUKTAN. DİĞER;ET.SAKATAT=&gt;%57.HAVASIZ KAPDA</t>
  </si>
  <si>
    <t>160232190019</t>
  </si>
  <si>
    <t>160239210019</t>
  </si>
  <si>
    <t>HAZIR ET.SAKATAT.KAN-DİĞ. KÜMES HAYVAN.ET- SAKATAT=&gt;%57.PİŞİRİLMEMİŞ.DİĞER HALLER</t>
  </si>
  <si>
    <t>160239290019</t>
  </si>
  <si>
    <t>AĞIRLIK İTİBARİYE % 25 VEYA DAHA FAZLA FAKAT % 57 DEN AZ KÜMES HAY. ETI VEYA SAKATATINI İÇERENLER</t>
  </si>
  <si>
    <t>160250100011</t>
  </si>
  <si>
    <t>HAZIR/KONSERVE ET.SAKATAT.KAN-SIĞIRDAN.HAVA ALMAYAN KAPLARDA OLANLAR</t>
  </si>
  <si>
    <t>160250100019</t>
  </si>
  <si>
    <t>HAZIR/KONSERVE ET.SAKATAT.KAN-SIĞIRDAN. DİĞER HALLERDE</t>
  </si>
  <si>
    <t>010511190000</t>
  </si>
  <si>
    <t>CİVCİVLER-DAMIZLIK OLMAYAN. DİĞER.AĞIRLIK&lt;185 GR.</t>
  </si>
  <si>
    <t>010690009011</t>
  </si>
  <si>
    <t>SÜLÜKLER</t>
  </si>
  <si>
    <t>050400009090</t>
  </si>
  <si>
    <t>DİĞER HAYVAN MESANELERİ. MİDELERİ-.TAZE.SOĞUK. KURU.TUZLANMIŞ.DONMUŞ. KURUTULMUŞ. TÜTSÜLENMİŞ</t>
  </si>
  <si>
    <t>050800000012</t>
  </si>
  <si>
    <t>SALYANGOZ KABUĞU-SALYANGOZ KABUĞU TOZ VE DÖKÜNTÜLERİ</t>
  </si>
  <si>
    <t>SIĞIR.KOYUN. KEÇİLERİN DİĞER YAĞLARI - SINAİ AMAÇLI</t>
  </si>
  <si>
    <t>DİĞER YUMUŞAKÇALAR - CANLI</t>
  </si>
  <si>
    <t>030224000000</t>
  </si>
  <si>
    <t>KALKAN BALIĞI (PSETTA MAXİMA)</t>
  </si>
  <si>
    <t>030235190000</t>
  </si>
  <si>
    <t>ATLANTİK MAVİ YÜZGEÇLİ ORKİNOS, DİĞERLERİ</t>
  </si>
  <si>
    <t>030242000000</t>
  </si>
  <si>
    <t>HAMSİ BALIKLARI (ENGRAULİS SPP.)</t>
  </si>
  <si>
    <t>030243100000</t>
  </si>
  <si>
    <t>AVRUPA SARDALYA BALIĞI TÜRÜ SARDALYALAR (SARDİNA PİLCHARDUS)</t>
  </si>
  <si>
    <t>030244000000</t>
  </si>
  <si>
    <t>030245900000</t>
  </si>
  <si>
    <t>DİĞERLERİ, İSTAVRİT</t>
  </si>
  <si>
    <t>030259200000</t>
  </si>
  <si>
    <t>BAKALEROS</t>
  </si>
  <si>
    <t>030271000000</t>
  </si>
  <si>
    <t>030273000000</t>
  </si>
  <si>
    <t>SAZAN BALIĞI (CYPRİNUS CARPİO, CARASSİUS CARASSİUS, CTENOPHARYNGODON</t>
  </si>
  <si>
    <t>030281100000</t>
  </si>
  <si>
    <t>MAHMUZLU CAMGÖZ (SQUALUS ACANTHİAS)</t>
  </si>
  <si>
    <t>030281900000</t>
  </si>
  <si>
    <t>030282000000</t>
  </si>
  <si>
    <t>KELER BALIĞI [RAYS AND SKATES (RAJİDAE)]</t>
  </si>
  <si>
    <t>030284100000</t>
  </si>
  <si>
    <t>AVRUPA DENİZ LEVREĞİ (DİCENTRARCHUS LABRAX</t>
  </si>
  <si>
    <t>030284900000</t>
  </si>
  <si>
    <t>DIĞERLERI</t>
  </si>
  <si>
    <t>030285100000</t>
  </si>
  <si>
    <t>DENTEX DENTEX, PAGELLUS SPP FAMİLYASINA AİT OLANLAR</t>
  </si>
  <si>
    <t>030285300000</t>
  </si>
  <si>
    <t>ÇİPURA (SPARUS AURATA)</t>
  </si>
  <si>
    <t>030285900000</t>
  </si>
  <si>
    <t>030289100000</t>
  </si>
  <si>
    <t>030289500000</t>
  </si>
  <si>
    <t>FENER BALIKLARI (LOPHİUS SPP.)</t>
  </si>
  <si>
    <t>030289900000</t>
  </si>
  <si>
    <t>030314900000</t>
  </si>
  <si>
    <t>030325000000</t>
  </si>
  <si>
    <t>030339850000</t>
  </si>
  <si>
    <t>030353100000</t>
  </si>
  <si>
    <t>030355900000</t>
  </si>
  <si>
    <t>030382000000</t>
  </si>
  <si>
    <t>030384100000</t>
  </si>
  <si>
    <t>AVRUPA DENİZ LEVREĞİ (DİCENTRARCHUS LABRAX)</t>
  </si>
  <si>
    <t>030384900000</t>
  </si>
  <si>
    <t>030389100000</t>
  </si>
  <si>
    <t>030389450000</t>
  </si>
  <si>
    <t>030389550000</t>
  </si>
  <si>
    <t>030389900000</t>
  </si>
  <si>
    <t>030442900000</t>
  </si>
  <si>
    <t>030444900000001</t>
  </si>
  <si>
    <t>030444900000002</t>
  </si>
  <si>
    <t>030449900000001</t>
  </si>
  <si>
    <t>030449900000002</t>
  </si>
  <si>
    <t>030449900000003</t>
  </si>
  <si>
    <t>030469000000</t>
  </si>
  <si>
    <t>030479900000</t>
  </si>
  <si>
    <t>030482900000</t>
  </si>
  <si>
    <t>DİĞERLERİ, ALABALIK</t>
  </si>
  <si>
    <t>030483900000</t>
  </si>
  <si>
    <t>030489100000</t>
  </si>
  <si>
    <t>TATLISU BALIKLARI</t>
  </si>
  <si>
    <t>030489290000</t>
  </si>
  <si>
    <t>030489900000001</t>
  </si>
  <si>
    <t>030489900000002</t>
  </si>
  <si>
    <t>030489900000004</t>
  </si>
  <si>
    <t>030543000000</t>
  </si>
  <si>
    <t>ALABALIK (SALMO TRUTTA, ONCORHYNCHUS MYKİSS, ONCORHYNCHUS CLARKİ,</t>
  </si>
  <si>
    <t>030549800000</t>
  </si>
  <si>
    <t>030569800000</t>
  </si>
  <si>
    <t>030616100000</t>
  </si>
  <si>
    <t>030617920000</t>
  </si>
  <si>
    <t>030617990000</t>
  </si>
  <si>
    <t>030626100000</t>
  </si>
  <si>
    <t>030749050000</t>
  </si>
  <si>
    <t>030779900000</t>
  </si>
  <si>
    <t>DİĞERLERİ, YUMUŞAKÇALAR</t>
  </si>
  <si>
    <t>030781000000</t>
  </si>
  <si>
    <t>030789900000</t>
  </si>
  <si>
    <t>DİĞERLERİ,  DENİZ KULAĞI</t>
  </si>
  <si>
    <t>030791000000</t>
  </si>
  <si>
    <t>CANLI, TAZE VEYA SOĞUTULMUŞ, DİĞER YUMUŞAKÇA UNLARI VB.</t>
  </si>
  <si>
    <t>030799100000</t>
  </si>
  <si>
    <t>TÜTSÜLENMİŞ (KABUKLU OLSUN OLMASIN) (TÜTSÜLENME SIRASINDA VEYA PİŞ., DİĞER YUMUŞAKÇA UNLARI VB.)</t>
  </si>
  <si>
    <t>030799800000</t>
  </si>
  <si>
    <t>040140100011</t>
  </si>
  <si>
    <t>SÜT (KATI YAĞ&gt;6, &lt;10), HAZIR AMBALAJLARDA =&lt; 2 LT, KONSANTRE EDİLMEMİŞ</t>
  </si>
  <si>
    <t>040140100012</t>
  </si>
  <si>
    <t>KREMA (KATI YAĞ&gt;6, &lt;10), HAZIR AMBALAJLARDA =&lt; 2 LT, KONSANTRE EDİLMEMİŞ</t>
  </si>
  <si>
    <t>040140900011</t>
  </si>
  <si>
    <t>SÜT, DİĞERLERİ, KONSANTRE EDİLMEMİŞ</t>
  </si>
  <si>
    <t>040150110000</t>
  </si>
  <si>
    <t>NET MUHTEVİYATI 2 LT.Yİ GEÇMEYEN HAZIR AMBALAJLARDA OLANLAR, (KATI YAĞ&gt;10), SÜT VE KREMA, KONSANTRE EDİLMEMİŞ</t>
  </si>
  <si>
    <t>040150190000</t>
  </si>
  <si>
    <t>FILIPINLER</t>
  </si>
  <si>
    <t>040711001000</t>
  </si>
  <si>
    <t>DAMIZLIK OLANLAR, TAVUK YUMURTASI, KULUÇKALIK</t>
  </si>
  <si>
    <t>040719909019</t>
  </si>
  <si>
    <t>DİĞERLERİ, DAMIZLIK OLMAYANLAR, KULUÇKALIK</t>
  </si>
  <si>
    <t>040721000000</t>
  </si>
  <si>
    <t>TAVUK YUMURTALARI (GALLUS DOMESTİCUS TÜRÜ)</t>
  </si>
  <si>
    <t>040729100000</t>
  </si>
  <si>
    <t>040899800000</t>
  </si>
  <si>
    <t>DİĞER KABUKSUZ YUMURTA. SARILARI - DİĞER. İNSAN GIDASINA ELVERİŞLİ</t>
  </si>
  <si>
    <t>051191900019</t>
  </si>
  <si>
    <t>150210109000</t>
  </si>
  <si>
    <t>150290900012</t>
  </si>
  <si>
    <t>KOYUN VE KEÇİ YAĞLARI</t>
  </si>
  <si>
    <t>KIRGIZİSTAN</t>
  </si>
  <si>
    <t>160414180000</t>
  </si>
  <si>
    <t>TON BALIKLARI VE ORKİNOSLAR-DİĞER ŞEKİLDE HAZIRLANMIŞ.DİĞER HALLERDE.KIYILMAMIŞ</t>
  </si>
  <si>
    <t>160556000000</t>
  </si>
  <si>
    <t>ARCİDAE,ARCTİCİDAE,CARDİİDAE,DONACİDAE,HİATELLİDAE,MACTRİDAE,</t>
  </si>
  <si>
    <t>010620000019</t>
  </si>
  <si>
    <t>010690009012001</t>
  </si>
  <si>
    <t>ARILAR DİĞER</t>
  </si>
  <si>
    <t>010690009019</t>
  </si>
  <si>
    <t>020629990000</t>
  </si>
  <si>
    <t>DİĞER SIĞIR SAKATATI - DONDURULMUŞ</t>
  </si>
  <si>
    <t>KENYA</t>
  </si>
  <si>
    <t>020713300000</t>
  </si>
  <si>
    <t>HOROZ. TAVUK ETİ - BÜTÜN KANATLAR - TAZE / SOĞUTULMUŞ</t>
  </si>
  <si>
    <t>021099900000</t>
  </si>
  <si>
    <t>ET VEYA SAKATATIN YENİLEN UN VE KABA UNLARI</t>
  </si>
  <si>
    <t>030193000000</t>
  </si>
  <si>
    <t>SAZAN BALIKLARI - CANLI</t>
  </si>
  <si>
    <t>030199850013</t>
  </si>
  <si>
    <t>LEVREK - CANLI</t>
  </si>
  <si>
    <t>LEVREK</t>
  </si>
  <si>
    <t>030199850014</t>
  </si>
  <si>
    <t>ÇİPURA - CANLI</t>
  </si>
  <si>
    <t>030199850018</t>
  </si>
  <si>
    <t>DİĞER DENİZ BALIKLARI</t>
  </si>
  <si>
    <t>030229800000</t>
  </si>
  <si>
    <t>DİĞER YASSI BALIKLAR - TAZE / SOĞUTULMUŞ</t>
  </si>
  <si>
    <t>SAZANLAR - TAZE / SOĞUTULMUŞ</t>
  </si>
  <si>
    <t>SLOVENYA</t>
  </si>
  <si>
    <t>030323000000</t>
  </si>
  <si>
    <t>DİĞER YASSI BALIKLAR - DONDURULMUŞ</t>
  </si>
  <si>
    <t>030329000000</t>
  </si>
  <si>
    <t>030341100000</t>
  </si>
  <si>
    <t>TON BALIKLARI ( THUNNUS ALALUNGA)  - BÜTÜN. HÜLASA.SU YAPIMI İÇİN. DONMUŞ</t>
  </si>
  <si>
    <t>030355300000</t>
  </si>
  <si>
    <t>İSTAVRİT (CARANX TRACHURUS. TRACHURUS TRACHURUS) - DONDURULMUŞ</t>
  </si>
  <si>
    <t>030389400000</t>
  </si>
  <si>
    <t>PALAMUT-TORİK (ORCYNOPSİS CİNSİ BALIKLAR - DON.</t>
  </si>
  <si>
    <t>030389650000</t>
  </si>
  <si>
    <t>FENER BALIKLARI (LOPHİUS SPP.) - DONDURULMUŞ</t>
  </si>
  <si>
    <t>030439000000</t>
  </si>
  <si>
    <t>DİĞER BALIK FLETOLARI - TAZE VEYA SOĞUTULMUŞ</t>
  </si>
  <si>
    <t>030443000000</t>
  </si>
  <si>
    <t>YASSI BALIKLAR (PLEURONECTİDAE, BOTHİDAE, CYNOGLOSSİDAE,</t>
  </si>
  <si>
    <t>030444900000003</t>
  </si>
  <si>
    <t>MAVİ YÜZGEÇLİ ORKİNOS/TAZE VEYA SOĞUTULMUŞ DİĞER ETLERİ (KIYILMIŞ OLSUN OLMASIN)</t>
  </si>
  <si>
    <t>030444900000004</t>
  </si>
  <si>
    <t>DİĞER TAZE VEYA SOĞUTULMUŞ BALIK ETLERİ(KIYILMIŞ OLSUN OLMASIN)</t>
  </si>
  <si>
    <t>030452000000</t>
  </si>
  <si>
    <t>ALABALIKGİLLER</t>
  </si>
  <si>
    <t>030479300000</t>
  </si>
  <si>
    <t>MEZGİT BALIKLARI (MERLANGİUS MERLANGUS)</t>
  </si>
  <si>
    <t>NORVEÇ</t>
  </si>
  <si>
    <t>030626900000</t>
  </si>
  <si>
    <t>030741990000</t>
  </si>
  <si>
    <t>030749990000</t>
  </si>
  <si>
    <t>DİĞER KALAMARLAR</t>
  </si>
  <si>
    <t>030771000000</t>
  </si>
  <si>
    <t>CANLI, TAZE VEYA SOĞUTULMUŞ, YUMUŞAKÇALAR</t>
  </si>
  <si>
    <t>MORİTANYA</t>
  </si>
  <si>
    <t>NİJERYA</t>
  </si>
  <si>
    <t>040210190000</t>
  </si>
  <si>
    <t>SÜT. KREMA- TOZ.GRANÜL.DİĞER KATI ŞEKİL..KATI YAĞ =&lt; %1.5. DİĞER</t>
  </si>
  <si>
    <t>040221990000</t>
  </si>
  <si>
    <t>SÜT. KREMA- TOZ.GRANÜL.DİĞER KATI ŞEKİL. KATI YAĞ &gt; % 27. DİĞER</t>
  </si>
  <si>
    <t>040299100000</t>
  </si>
  <si>
    <t>İÇERDİĞİ KATI YAĞ ORANI AĞIRLIK İTİBARİYLE % 9.5 GEÇMEYENLER</t>
  </si>
  <si>
    <t>040310390000</t>
  </si>
  <si>
    <t>AĞR İTB İLE KATI YAĞ &gt; % 6-AROMALANDIRILMAMIŞ. İLAVE MYV;SRT KBKL MYVLR VEYA KAKAO İÇERMEYENLER</t>
  </si>
  <si>
    <t>040390999000</t>
  </si>
  <si>
    <t>DİĞER SÜT ÜRÜNLERİ-DİĞER ŞEKİLLERDE. KATI SÜT YAĞI &gt; % 6. DİĞER</t>
  </si>
  <si>
    <t>040610800000</t>
  </si>
  <si>
    <t>DİĞER TAZE PEYNİRLER</t>
  </si>
  <si>
    <t>040690500000</t>
  </si>
  <si>
    <t>KOYUN / MANDA SÜTÜNDEN PEYNİRLER -SALAMURA İÇEREN KAPLARDA / TULUMLARDA</t>
  </si>
  <si>
    <t>040711009000</t>
  </si>
  <si>
    <t>TAVUK YUMURTALARI -(DİĞER) KULUÇKALIK</t>
  </si>
  <si>
    <t>040900000012001</t>
  </si>
  <si>
    <t>TABİİ BAL - SÜZME =&lt; 1KG. AMBALAJDA</t>
  </si>
  <si>
    <t>050210009000</t>
  </si>
  <si>
    <t>EVCİI DOMUZ VEYA YABAN DOMUZU KILLARI VE BUNLARIN DÖKÜNTÜLERİ-DİĞER</t>
  </si>
  <si>
    <t>051110000000</t>
  </si>
  <si>
    <t>SIĞIR SPERMLERİ</t>
  </si>
  <si>
    <t>051199390000</t>
  </si>
  <si>
    <t>HAZIRLANMIŞ SÜNGERLER-DİĞER</t>
  </si>
  <si>
    <t>051199859018</t>
  </si>
  <si>
    <t>150420900000</t>
  </si>
  <si>
    <t>DİĞER BALIK YAĞLARI VE FRAKSİYONLARI</t>
  </si>
  <si>
    <t>MENEMEN DERİ SR.BLG.</t>
  </si>
  <si>
    <t>151610909019</t>
  </si>
  <si>
    <t>160290910019</t>
  </si>
  <si>
    <t>DİĞERHALLERDEOLANLAR, KOYUNDAN</t>
  </si>
  <si>
    <t>160416000000</t>
  </si>
  <si>
    <t>HAZIR/KONSERVE EDİLMİŞ HAMSİLER-KIYILMAMIŞ</t>
  </si>
  <si>
    <t>160419970000</t>
  </si>
  <si>
    <t>160420400000</t>
  </si>
  <si>
    <t>HAZIR KONSERVELER-HAMSİLERDEN</t>
  </si>
  <si>
    <t>160420500011</t>
  </si>
  <si>
    <t>HAZIR KONSERVELER-SARDALYADAN</t>
  </si>
  <si>
    <t>160553900000</t>
  </si>
  <si>
    <t>MİDYELER-HAZIRLANMIŞ VEYA KONSERVE EDİLMİŞ.DİĞER HALLERDE</t>
  </si>
  <si>
    <t xml:space="preserve">GSEK:2 GBTARIHI:01/01/2012 - 30/04/2012 GTIPGRUP:0119 GTIPGRUPSINIF:MALGRUBU ULKEGRUPSINIF:GENEL
BEYANKAYITKODU:DH
</t>
  </si>
  <si>
    <t xml:space="preserve">GSEK:2 GBTARIHI:01/01/2012 - 30/04/2012 GTIPGRUP:0119 GTIPGRUPSINIF:MALGRUBU
</t>
  </si>
  <si>
    <t>MALDİV ADALARI</t>
  </si>
  <si>
    <t>MOZAMBİK</t>
  </si>
  <si>
    <t>030119000000</t>
  </si>
  <si>
    <t>DİĞER SÜS BALIKLARI</t>
  </si>
  <si>
    <t>TUNUS</t>
  </si>
  <si>
    <t>030259900000</t>
  </si>
  <si>
    <t>AVUSTRALYA</t>
  </si>
  <si>
    <t>HIRVATİSTAN</t>
  </si>
  <si>
    <t>040120990000</t>
  </si>
  <si>
    <t>SÜT. KREMA - %3 &lt; KATI YAĞ =&lt; %6. DİĞER</t>
  </si>
  <si>
    <t>040229990000</t>
  </si>
  <si>
    <t>SÜT. KREMA-TOZ.GRANÜL.DİĞER KATI.YAĞ &gt; %27. DİĞER. TATLANDIRICILI</t>
  </si>
  <si>
    <t>HINDISTAN</t>
  </si>
  <si>
    <t>160413190000</t>
  </si>
  <si>
    <t>SARDALYALAR-DİĞER.KIYILMAMIŞ</t>
  </si>
  <si>
    <t>ALABALIK</t>
  </si>
  <si>
    <t>ORKİNOS</t>
  </si>
  <si>
    <t>TOPLAM DEĞERLER</t>
  </si>
  <si>
    <t>DİĞERLERİ, DENİZ LEVREĞİ</t>
  </si>
  <si>
    <t>030449900000004</t>
  </si>
  <si>
    <t>DİĞER TAZE VEYA SOĞUTULMUŞ BALIK ETLERİ, FİLETO</t>
  </si>
  <si>
    <t>TAYLAND</t>
  </si>
  <si>
    <t>1605 FASLI</t>
  </si>
  <si>
    <t>DİĞERLERİ, MAVİ YÜZGEÇLİ ORKİNOSUN DİĞERLERİ</t>
  </si>
  <si>
    <t>DİĞERLERİ, DONDURULMUŞ DİĞER ALABALIKLAR</t>
  </si>
  <si>
    <t>DİĞERLERİ, DONDURULMUŞ DENİZ LEVREĞİ</t>
  </si>
  <si>
    <t>DİĞERLERİ, TAZE ALABALIK FİLETO</t>
  </si>
  <si>
    <t>DİĞERLERİ, YEMEYE ELVERİŞLİ UN, KABA UN, PELLETLERİN DİĞERLERİ</t>
  </si>
  <si>
    <t>DİĞERLERİ, BÜTÜN VEYA PARÇA HALDE HAZIRLANMIŞ VEYA KONSERVE EDİLMİŞ BALIK</t>
  </si>
  <si>
    <t>03 FASLI</t>
  </si>
  <si>
    <t>020727100000</t>
  </si>
  <si>
    <t>HİNDİ ETİ - PARÇA HALİNDE. KEMİKSİZ - DONDURULMUŞ</t>
  </si>
  <si>
    <t>DİL BALIĞI (SOLEA SPP.)</t>
  </si>
  <si>
    <t>160420900019</t>
  </si>
  <si>
    <t>HAZIR KONSERVELER-DİĞER BALIKLARDAN.DİĞER</t>
  </si>
  <si>
    <t>040900000012004</t>
  </si>
  <si>
    <t>TABİİ BAL - SÜZME &gt; 10 KG.</t>
  </si>
  <si>
    <t>040690860000</t>
  </si>
  <si>
    <t>DİĞER PEYNİRLER - KATI YAĞ =&lt; % 40. %47 &lt; SU = &lt; % 52</t>
  </si>
  <si>
    <t>DİĞERLERİ (KAYA LEVREĞİ)</t>
  </si>
  <si>
    <t>040221110000</t>
  </si>
  <si>
    <t>SÜT. KREMA- TOZ.GRANÜL.DİĞER KATI. %1.5 &lt; KATI YAĞ =&lt; % 27. AMBALAJLI =&lt; 2.5KG</t>
  </si>
  <si>
    <t>1604 FASLI</t>
  </si>
  <si>
    <t>03.08</t>
  </si>
  <si>
    <t>Kabuklu hayvanlar ve yumuşakçaların dışında kalan suda yaşayan omurgasız hayvanlar</t>
  </si>
  <si>
    <t>DAMIZLIK OLMAYANLAR, TAVUK YUMURTASI, KULUÇKALIK</t>
  </si>
  <si>
    <t>020713910000</t>
  </si>
  <si>
    <t>HOROZ. TAVUK KARACİĞERLERİ - TAZE / SOĞUTULMUŞ</t>
  </si>
  <si>
    <t>040390739000</t>
  </si>
  <si>
    <t>DİĞER SÜT ÜRÜNLERİ-TOZ-GRANÜL.DİĞ.KATI ŞEK. %1.5&lt; KATI SÜT YAĞI =&lt; % 27. KATKILI. DİĞER</t>
  </si>
  <si>
    <t>020713990000</t>
  </si>
  <si>
    <t>HOROZ. TAVUK SAKATATI - DİĞER. TAZE / SOĞUTULMUŞ</t>
  </si>
  <si>
    <t>Tutar (€)</t>
  </si>
  <si>
    <t>Tutar  Değiş.% ($)</t>
  </si>
  <si>
    <t>% Değ. ($)</t>
  </si>
  <si>
    <t>Tutar  Değiş.% (€)</t>
  </si>
  <si>
    <t>FOB € DEĞİŞİM %</t>
  </si>
  <si>
    <t>% Değ.(€)</t>
  </si>
  <si>
    <t>DİĞERLERİ, TÜTSÜLENMİŞ DİĞER BALIKLAR</t>
  </si>
  <si>
    <t>030819900000</t>
  </si>
  <si>
    <t>Diğerleri, deniz hıyarı</t>
  </si>
  <si>
    <t>040610500011</t>
  </si>
  <si>
    <t>040610500013</t>
  </si>
  <si>
    <t>LOR</t>
  </si>
  <si>
    <t>040610500018</t>
  </si>
  <si>
    <t>DIGER</t>
  </si>
  <si>
    <t>040620009000</t>
  </si>
  <si>
    <t>YAĞSIZ SÜTTEN YAPILAN VE İNCE KIYILMIŞ BİTKİ İLAVE EDİLEN GLARUS OTLU PEYNİRİ DİĞERLERİ</t>
  </si>
  <si>
    <t>020712100000</t>
  </si>
  <si>
    <t>HOROZ. TAVUK-YÜREK VB ALINMAMIŞ.BAŞSIZ.AYAKSIZ. % 70'LİK. DONDURULMUŞ</t>
  </si>
  <si>
    <t>030239800000</t>
  </si>
  <si>
    <t>DİĞER TON BALIKLARI, ORKİNOSLAR, DİĞERLERİ</t>
  </si>
  <si>
    <t>DUBAİ</t>
  </si>
  <si>
    <t>030499210000</t>
  </si>
  <si>
    <t>DİĞER TATLISU BALIKLARININ ETLERİ - DİĞER</t>
  </si>
  <si>
    <t>030614100000</t>
  </si>
  <si>
    <t>040150310000</t>
  </si>
  <si>
    <t>NET MUHTEVİYATI 2 IT.Yİ GEÇMEYEN HAZIR AMBALAJLARDA OLANLAR, (KATI YAĞ &gt;21, &lt;45), SÜT VE KREMA, KONSANTRE EDİLMEMİŞ</t>
  </si>
  <si>
    <t>040390919000</t>
  </si>
  <si>
    <t>DİĞER SÜT ÜRÜNLERİ-DİĞER ŞEKİLLERDE. KATI SÜT YAĞI =&lt; % 3. DİĞER</t>
  </si>
  <si>
    <t>040610300000</t>
  </si>
  <si>
    <t>MOZZARELLA</t>
  </si>
  <si>
    <t>SOMALI</t>
  </si>
  <si>
    <t>2016 kg</t>
  </si>
  <si>
    <t>2016 $</t>
  </si>
  <si>
    <t>2016 Birim Fiyat ($)</t>
  </si>
  <si>
    <t>2016 Birim Fiyat (€)</t>
  </si>
  <si>
    <t>2016 FOB$</t>
  </si>
  <si>
    <t>2016 FOB€</t>
  </si>
  <si>
    <t>2016 PAY ($)</t>
  </si>
  <si>
    <t>2016 PAY (€)</t>
  </si>
  <si>
    <t>2016 birim fiyat (€)</t>
  </si>
  <si>
    <t>MACARİSTAN</t>
  </si>
  <si>
    <t>ŞİLİ İSTAVRİTİ (TRACHURUS MURPHYİ)</t>
  </si>
  <si>
    <t>DİĞERLERİ, KARİDESLERİN DİĞERLERİ</t>
  </si>
  <si>
    <t>160412910000</t>
  </si>
  <si>
    <t>RİNGA BALIKLARINDAN DİĞER HAZIR KONSERVE ÜRÜNLER-HAVA ALMAYAN KAPLARDA.KIYILMAMI</t>
  </si>
  <si>
    <t>020713500000</t>
  </si>
  <si>
    <t>HOROZ. TAVUK ETİ - GÖĞÜS. GÖĞÜS PARÇALARI. TAZE / SOĞUTULMUŞ</t>
  </si>
  <si>
    <t>020727800000</t>
  </si>
  <si>
    <t>HİNDİ ETİ - DİĞER KEMİKLİ PARÇALAR. DONDURULMUŞ</t>
  </si>
  <si>
    <t>040110900000</t>
  </si>
  <si>
    <t>SÜT. KREMA - KATI YAĞ =&lt;%1.  DİĞER</t>
  </si>
  <si>
    <t>TAVUK (GALLUS DOMESTİCUS TÜRÜ) HARİCİNDE KALAN KÜMES HAYVANLARININ YUMURTALARI</t>
  </si>
  <si>
    <t>160419910000</t>
  </si>
  <si>
    <t>DİĞERLERİ-ÇİĞ FİLETOLAR (SADECE HAMUR VEYA EKMEK K IR.KAP.YAĞDA ÖN KIZ.YAPIL. OLSUN OLMASIN DON.)</t>
  </si>
  <si>
    <t>2016EUR</t>
  </si>
  <si>
    <t>040291100000</t>
  </si>
  <si>
    <t>İÇERDİĞİ KATI YAĞ ORANI AĞIRLIK İTİBARİYLE % 8'İ GEÇMEYENLER</t>
  </si>
  <si>
    <t>040690320011</t>
  </si>
  <si>
    <t>LİTVANYA</t>
  </si>
  <si>
    <t>BİRLİK ADI: SU ÜRÜNLERİ/EİB</t>
  </si>
  <si>
    <t>030214000000</t>
  </si>
  <si>
    <t>ATLANTİK SOMONLARI (SALMO SALAR) VE TUNA SOMONLARI</t>
  </si>
  <si>
    <t>030314200000</t>
  </si>
  <si>
    <t>ONCORHYNCHUS  MYKİSS  TÜRÜNDEN, HERBİRİNİN AĞIRLIĞI 1,2 KG.DAN FAZLA,</t>
  </si>
  <si>
    <t>CEZAYİR</t>
  </si>
  <si>
    <t>2016 EUR</t>
  </si>
  <si>
    <t>GTIP VE ÜLKELER BAZINDA İHRACAT DEĞERLERİ</t>
  </si>
  <si>
    <t>TAZE</t>
  </si>
  <si>
    <t xml:space="preserve">DONDURULMUŞ </t>
  </si>
  <si>
    <t>FÜME</t>
  </si>
  <si>
    <t xml:space="preserve">TAZE FİLETO </t>
  </si>
  <si>
    <t xml:space="preserve">DONDURULMUŞ FİLETO </t>
  </si>
  <si>
    <t>ALABALIK TOPLAM</t>
  </si>
  <si>
    <t>LEVREK TOPLAM</t>
  </si>
  <si>
    <t>ÇİPURA TOPLAM</t>
  </si>
  <si>
    <t>030619900000</t>
  </si>
  <si>
    <t>DİĞER KABUKLU HAYVANLAR. UN. EZME VE PELLETLERİ - DONDURULMUŞ</t>
  </si>
  <si>
    <t>İSVEÇ</t>
  </si>
  <si>
    <t>BİTKİSEL YAĞLARLA HAZIRLANMIŞ VEYA KONSERVE EDİLMİŞ OLANLAR</t>
  </si>
  <si>
    <t>BANGLADEŞ</t>
  </si>
  <si>
    <t xml:space="preserve">TOPLAM </t>
  </si>
  <si>
    <t>2016birim fiyat ($)</t>
  </si>
  <si>
    <t>2017 birim fiyat ($)</t>
  </si>
  <si>
    <t>2017 birim fiyat (€)</t>
  </si>
  <si>
    <t>2017 FOB$</t>
  </si>
  <si>
    <t>2017 FOB€</t>
  </si>
  <si>
    <t>2017 PAY ($)</t>
  </si>
  <si>
    <t>2017 PAY (€)</t>
  </si>
  <si>
    <t>2017 kg</t>
  </si>
  <si>
    <t>2017 $</t>
  </si>
  <si>
    <t>2017 EUR</t>
  </si>
  <si>
    <t>2017 Birim Fiyat ($)</t>
  </si>
  <si>
    <t>2017 Birim Fiyat (€)</t>
  </si>
  <si>
    <t>020713400000</t>
  </si>
  <si>
    <t>HOROZ. TAVUK ETİ - SIRT. BOYUN. KANAT. KUYRUK UÇLARI. TAZE / SOĞUTULMUŞ</t>
  </si>
  <si>
    <t>020713600000</t>
  </si>
  <si>
    <t>HOROZ. TAVUK ETİ - BUT. BUT PARÇALARI - TAZE / SOĞUTULMUŞ</t>
  </si>
  <si>
    <t>FAS</t>
  </si>
  <si>
    <t>HAITI</t>
  </si>
  <si>
    <t>040150910000</t>
  </si>
  <si>
    <t>NET MUHTEVİYATI 2 LT.Yİ GEÇMEYEN HAZIR AMBALAJLARDA OLANLAR (KATI YAĞ&gt;45), SÜT VE KREMA, KONSANTRE EDİLMEMİŞ</t>
  </si>
  <si>
    <t>TEREYAĞ - DİĞER, KATI YAĞ &gt; % 85</t>
  </si>
  <si>
    <t>040900000011004</t>
  </si>
  <si>
    <t>TABİİ BAL - PETEK  10 KG.&gt; AMBALAJDA</t>
  </si>
  <si>
    <t>USKUMRU BALIKLARI  (USKUMRU SCOMBER SCOMBRUS, AVUSTRALYA USKUMRUSU</t>
  </si>
  <si>
    <t>030281150000</t>
  </si>
  <si>
    <t>MAHMUZLU CAMGÖZ (SQUALUS ACANTHİAS) VE KEDİ BALIĞI (SCYLİORHİNUS SPP.)</t>
  </si>
  <si>
    <t>030281400000</t>
  </si>
  <si>
    <t>PAMUK BALIĞI (PRİONACE GLAUCA)</t>
  </si>
  <si>
    <t>030281800000</t>
  </si>
  <si>
    <t>DİĞERLERİ - KARACİĞERLER, YUMURTALAR, NEFİSLER,  SPERMLER, YÜZGEÇLER, KAFALAR, KUYRUKLAR, KESELER VE DİĞER YENİLEBİ</t>
  </si>
  <si>
    <t>030359100000</t>
  </si>
  <si>
    <t>TATLISU SÜS BALIKLARI</t>
  </si>
  <si>
    <t>PALAMUTTORİK (ORCYNOPSİS UNİCOLOR) CİNSİ BALIKLAR</t>
  </si>
  <si>
    <t>030451000000</t>
  </si>
  <si>
    <t>TİLAPYA BALIĞI (OREOCHROMİS SPP.), YAYIN BALIĞI (PANGASİUS SPP.)</t>
  </si>
  <si>
    <t>030493900000</t>
  </si>
  <si>
    <t>KRAL YENGECİ (PARALİTHODES CAMCHATİCUS),TABAK YENGECİ (CHİONOE -CETES SPP.) VE MAVİ YENGEÇ (CALLİNECTES SOPİDUS) TÜRLERİ YENGEÇLER</t>
  </si>
  <si>
    <t>030742100000</t>
  </si>
  <si>
    <t>MÜREKKEP BALIKLARI (SÜBYE -SEPİA OFFİCİNALİS,KÜÇÜK MÜREKKEP BALIĞI-'ROSİA MACROSOMA, DERİNSU SÜBYESİ -SEPİOLA SPP.)</t>
  </si>
  <si>
    <t>030742200000</t>
  </si>
  <si>
    <t>BÜLBÜLİYE KALAMARYA</t>
  </si>
  <si>
    <t>030743210000</t>
  </si>
  <si>
    <t>SEPİOLA RONDELETİ CİNSİ</t>
  </si>
  <si>
    <t>030743250000</t>
  </si>
  <si>
    <t>030743290000</t>
  </si>
  <si>
    <t>SEPİA OFFİCİNALİS, ROSİA MACROSOMA , BÜLBÜLİYE KALAMARYA (LOLİGO SPP.):</t>
  </si>
  <si>
    <t>030743310000</t>
  </si>
  <si>
    <t>LOLİGO VULGARİS</t>
  </si>
  <si>
    <t>030749200000</t>
  </si>
  <si>
    <t>MÜREKKEP BALIKLARI (SÜBYE -SEPİA OFFİCİNALİS,KÜÇÜK MÜREKKEP BA LIĞI -ROSSİA MACROSOMA, DERİNSU SÜBYESİ -SEPİOLA SPP.)</t>
  </si>
  <si>
    <t>030752000000</t>
  </si>
  <si>
    <t>DONDURULMUŞ</t>
  </si>
  <si>
    <t>030760000000</t>
  </si>
  <si>
    <t>SALYANGOZLAR (DENİZ SALYANGOZLARI HARİÇ)- ARCİDAE, ARCTİCİDAE, CARDİİDAE, DONACİDAE, HİATELLİDAE, MACTRİDAE, MESODESMATİDAE, MYİDAE, SEMELİDAE,SOLECURTİDAE, SOLENİDAE, TRİDACNİDAE AND VENERİDAE FAMİLY</t>
  </si>
  <si>
    <t>030812000000</t>
  </si>
  <si>
    <t>030819000000</t>
  </si>
  <si>
    <t>160414210000</t>
  </si>
  <si>
    <t>160432000000</t>
  </si>
  <si>
    <t>HAVYARYERİNEKULLANILANÜRÜNLER</t>
  </si>
  <si>
    <t>160553100000</t>
  </si>
  <si>
    <t>HAVAALMAYANKAPLARDAOLANLAR, KARA KABUK MİDYESİ</t>
  </si>
  <si>
    <t>2017EUR</t>
  </si>
  <si>
    <t>16.03</t>
  </si>
  <si>
    <t>030354100000</t>
  </si>
  <si>
    <t>USKUMRU (SCOMBER SCOMBRUS) VEYA KOLYOZ (SCOMBER JAPONİCUS)</t>
  </si>
  <si>
    <t>030541000000</t>
  </si>
  <si>
    <t>PASİFİK. ATLANTİK. TUNA SALMONLARI - TÜTSÜLENMİŞ</t>
  </si>
  <si>
    <t>030743380000</t>
  </si>
  <si>
    <t>160414280000</t>
  </si>
  <si>
    <t>160420500012</t>
  </si>
  <si>
    <t>HAZIR KONSERVELER-USKUMRUDAN</t>
  </si>
  <si>
    <t>160431000000</t>
  </si>
  <si>
    <t>HAVYAR</t>
  </si>
  <si>
    <t>BARBADOS</t>
  </si>
  <si>
    <t>CAD</t>
  </si>
  <si>
    <t>020727400000</t>
  </si>
  <si>
    <t>HİNDİ ETİ - SIRT. BOYUN. KANAT. KUYRUK UÇLARI. DONDURULMUŞ</t>
  </si>
  <si>
    <t>040221910000</t>
  </si>
  <si>
    <t>SÜT. KREMA- TOZ.GRANÜL.DİĞER KATI ŞEKİL.. KATI YAĞ &gt; %27.AMBALAJLI =&lt; 2.5KG</t>
  </si>
  <si>
    <t>040729900000</t>
  </si>
  <si>
    <t>DİĞERLERİ, TAZE YUMURTALAR</t>
  </si>
  <si>
    <t>040900000012002</t>
  </si>
  <si>
    <t>TABİİ BAL - SÜZME &gt;1 KG. =&lt; 5 KG.AMBALAJDA</t>
  </si>
  <si>
    <t>030481000000</t>
  </si>
  <si>
    <t>PASİFİK SOMONLARI (ONCORHYNCHUS NERKA, ONCORHYNCHUS</t>
  </si>
  <si>
    <t>RUANDA</t>
  </si>
  <si>
    <t>030499990000004</t>
  </si>
  <si>
    <t>DİĞER BALIK ETLERİ(KIYILMIŞ OLSUN OLMASIN)</t>
  </si>
  <si>
    <t>030617910000</t>
  </si>
  <si>
    <t>PEMBE DERİNSU KARİDESİ</t>
  </si>
  <si>
    <t>MOLDAVYA</t>
  </si>
  <si>
    <r>
      <t xml:space="preserve">ÜLKE: </t>
    </r>
    <r>
      <rPr>
        <sz val="8"/>
        <color indexed="8"/>
        <rFont val="Tahoma"/>
        <family val="2"/>
        <charset val="162"/>
      </rPr>
      <t>Bütün Ülkeler</t>
    </r>
  </si>
  <si>
    <r>
      <t xml:space="preserve">ÖZEL GTIP ARALIĞI İSMİ: </t>
    </r>
    <r>
      <rPr>
        <sz val="8"/>
        <color indexed="8"/>
        <rFont val="Tahoma"/>
        <family val="2"/>
        <charset val="162"/>
      </rPr>
      <t>ALABALIK</t>
    </r>
  </si>
  <si>
    <r>
      <t xml:space="preserve">ÖZEL GTIP ARALIĞI İSMİ: </t>
    </r>
    <r>
      <rPr>
        <sz val="8"/>
        <color indexed="8"/>
        <rFont val="Tahoma"/>
        <family val="2"/>
        <charset val="162"/>
      </rPr>
      <t>LEVREK</t>
    </r>
  </si>
  <si>
    <r>
      <t xml:space="preserve">ÖZEL GTIP ARALIĞI İSMİ: </t>
    </r>
    <r>
      <rPr>
        <sz val="8"/>
        <color indexed="8"/>
        <rFont val="Tahoma"/>
        <family val="2"/>
        <charset val="162"/>
      </rPr>
      <t>ÇİPURA</t>
    </r>
  </si>
  <si>
    <r>
      <t xml:space="preserve">ÖZEL GTIP ARALIĞI İSMİ: </t>
    </r>
    <r>
      <rPr>
        <sz val="8"/>
        <color indexed="8"/>
        <rFont val="Tahoma"/>
        <family val="2"/>
        <charset val="162"/>
      </rPr>
      <t>ORKİNOS</t>
    </r>
  </si>
  <si>
    <r>
      <t xml:space="preserve">ÖZEL GTIP ARALIĞI İSMİ: </t>
    </r>
    <r>
      <rPr>
        <sz val="8"/>
        <color indexed="8"/>
        <rFont val="Tahoma"/>
        <family val="2"/>
        <charset val="162"/>
      </rPr>
      <t>DİĞERLERİ (KAYA LEVREĞİ)</t>
    </r>
  </si>
  <si>
    <t>04.08</t>
  </si>
  <si>
    <t xml:space="preserve">04.10 </t>
  </si>
  <si>
    <t>GÜNEY AFRİKA CUMHURİ</t>
  </si>
  <si>
    <t>030579000000</t>
  </si>
  <si>
    <t>ADANA YUMURT.SER.BÖL</t>
  </si>
  <si>
    <t>SAO TOME VE PRINCIPE</t>
  </si>
  <si>
    <t>040390799000</t>
  </si>
  <si>
    <t>DİĞER SÜT ÜRÜNLERİ-TOZ-GRANÜL.DİĞER KATI ŞEKİL. KATI SÜT YAĞI &gt; % 27. KATKILI. DİĞER</t>
  </si>
  <si>
    <t>YENI ZELANDA</t>
  </si>
  <si>
    <t>040819890000</t>
  </si>
  <si>
    <t>YUMURTA SARILARI - DİĞER . İNSAN GIDASI OLARAK KULLANILMAYA ELVERİŞLİ OLAN</t>
  </si>
  <si>
    <t>TANZANYA(BİRLEŞ.CUM)</t>
  </si>
  <si>
    <t>040229910000</t>
  </si>
  <si>
    <t>SÜT. KREMA-TOZ. GRANÜL. DİĞER KATI ŞEKİL..KATI YAĞ &gt; % 27. AMBALAJ =&lt; 2.5KG. TATLANDIRICILI</t>
  </si>
  <si>
    <t>MALEZYA</t>
  </si>
  <si>
    <t>030616910000</t>
  </si>
  <si>
    <t>CRANGON CRANGON FAMİLYASINDAN OLANLAR</t>
  </si>
  <si>
    <t>030616990000</t>
  </si>
  <si>
    <t>DİĞERLERİ, KARİDESLER</t>
  </si>
  <si>
    <t>030792000000</t>
  </si>
  <si>
    <t>DOMINIK CUMHURIYETI</t>
  </si>
  <si>
    <t>030314100000</t>
  </si>
  <si>
    <t>ONCORHYNCHUS APACHE VEYA  ONCORHYNCHUS CHRYSOGASTER TÜRÜNDEN OLANLAR</t>
  </si>
  <si>
    <t>030539909000</t>
  </si>
  <si>
    <t>SUDAN</t>
  </si>
  <si>
    <t>SURİNAM</t>
  </si>
  <si>
    <t>040690850000</t>
  </si>
  <si>
    <t>KEFALOGRAVİERA.KASSERİ - KATI YAĞ =&lt; % 40. %47&lt; SU = &lt; % 72</t>
  </si>
  <si>
    <t>01 Ocak -31 Ağustos 2016  ve 01 Ocak - 31 Ağustos   2017 tarihleri arasında kayda alınan maddelerin ihracat değerleri</t>
  </si>
  <si>
    <t xml:space="preserve">GSEK:2 YIL:2017 AY:OCAK-AĞUSTOS   GBDURUM:ONAY,GÜMRÜKONAY GTIPGRUP:0119 GTIPGRUPSINIF:MALGRUBU
BEYANKAYITKODU:DH
</t>
  </si>
  <si>
    <t>GSEK:2 YIL:2017 AY:OCAK -AĞUSTOS   GBDURUM:ONAY,GÜMRÜKONAY GTIPGRUP:0119 GTIPGRUPSINIF:MALGRUBU
BEYANKAYITKODU:DH</t>
  </si>
  <si>
    <t>040291990000</t>
  </si>
  <si>
    <t>KREMA- KATI YAĞ &gt; % 45. DİĞER</t>
  </si>
  <si>
    <t>040310911000</t>
  </si>
  <si>
    <t>YOĞURT -KATI SÜT YAĞI =&lt; 3. KAKAO İÇEREN</t>
  </si>
  <si>
    <t xml:space="preserve">GSEK:2 YIL:2017 AY:OCAK-AĞUSTOS GBDURUM:ONAY,GÜMRÜKONAY GTIPGRUP:0119 GTIPGRUPSINIF:MALGRUBU
BEYANKAYITKODU:DH
</t>
  </si>
  <si>
    <t xml:space="preserve">GSEK:2 YIL:2017 AY:OCAK- AĞUSTOS   GBDURUM:ONAY,GÜMRÜKONAY GTIPGRUP:0119 GTIPGRUPSINIF:MALGRUBU
BEYANKAYITKODU:DH
</t>
  </si>
  <si>
    <t>030572000000</t>
  </si>
  <si>
    <t>BALIK BAŞLARI, KUYRUKLARI, MİDELERİ</t>
  </si>
  <si>
    <t>030799000000</t>
  </si>
  <si>
    <t xml:space="preserve">GSEK:2 YIL:2017  AY:OCAK-  AĞUSTOS 2017    GBDURUM:ONAY,GÜMRÜKONAY GTIPGRUP:0119 GTIPGRUPSINIF:MALGRUBU
BEYANKAYITKODU:DH
</t>
  </si>
  <si>
    <t>GSEK:2 YIL:2017// AY:OCAK - AĞUSTOS GBDURUM:ONAY,GÜMRÜKONAY GTIPGRUP:0119 GTIPGRUPSINIF:MALGRUBU
BEYANKAYITKODU:DH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</si>
</sst>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_-* #,##0\ _T_L_-;\-* #,##0\ _T_L_-;_-* &quot;-&quot;??\ _T_L_-;_-@_-"/>
    <numFmt numFmtId="166" formatCode="#,##0.00_ ;\-#,##0.00\ "/>
    <numFmt numFmtId="167" formatCode="#,##0_ ;\-#,##0\ "/>
    <numFmt numFmtId="168" formatCode="#,##0.0"/>
  </numFmts>
  <fonts count="49">
    <font>
      <sz val="10"/>
      <name val="Arial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Tahoma"/>
      <family val="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2"/>
      <color indexed="8"/>
      <name val="serif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indexed="12"/>
      <name val="Arial"/>
      <family val="2"/>
      <charset val="162"/>
    </font>
    <font>
      <sz val="10"/>
      <color indexed="12"/>
      <name val="Arial"/>
      <family val="2"/>
      <charset val="162"/>
    </font>
    <font>
      <b/>
      <sz val="8"/>
      <color indexed="8"/>
      <name val="Tahoma"/>
      <family val="2"/>
      <charset val="162"/>
    </font>
    <font>
      <sz val="8"/>
      <name val="Tahoma"/>
      <family val="2"/>
      <charset val="162"/>
    </font>
    <font>
      <sz val="8"/>
      <color indexed="8"/>
      <name val="Tahoma"/>
      <family val="2"/>
      <charset val="162"/>
    </font>
    <font>
      <b/>
      <sz val="8"/>
      <name val="Tahoma"/>
      <family val="2"/>
      <charset val="162"/>
    </font>
    <font>
      <b/>
      <sz val="11"/>
      <name val="Tahoma"/>
      <family val="2"/>
    </font>
    <font>
      <b/>
      <u/>
      <sz val="11"/>
      <name val="Tahoma"/>
      <family val="2"/>
    </font>
    <font>
      <sz val="11"/>
      <color indexed="8"/>
      <name val="Arial"/>
      <family val="2"/>
      <charset val="162"/>
    </font>
    <font>
      <sz val="11"/>
      <name val="Arial"/>
      <family val="2"/>
      <charset val="162"/>
    </font>
    <font>
      <sz val="8"/>
      <name val="Tahoma"/>
      <family val="2"/>
    </font>
    <font>
      <sz val="8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theme="1"/>
      <name val="Tahoma"/>
      <family val="2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11"/>
      <color rgb="FFFF0000"/>
      <name val="Tahoma"/>
      <family val="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9"/>
      <color rgb="FF000000"/>
      <name val="Tahoma"/>
      <family val="2"/>
      <charset val="162"/>
    </font>
    <font>
      <b/>
      <sz val="10"/>
      <color rgb="FF000000"/>
      <name val="Arial"/>
      <family val="2"/>
      <charset val="16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8"/>
      <color rgb="FFFF0000"/>
      <name val="Tahoma"/>
      <family val="2"/>
      <charset val="16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ECFFE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CCCCCC"/>
      </left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 style="thick">
        <color rgb="FFCCCCCC"/>
      </left>
      <right/>
      <top/>
      <bottom/>
      <diagonal/>
    </border>
    <border>
      <left style="thick">
        <color rgb="FFCCCCCC"/>
      </left>
      <right/>
      <top/>
      <bottom style="thick">
        <color rgb="FFCCCCCC"/>
      </bottom>
      <diagonal/>
    </border>
    <border>
      <left/>
      <right/>
      <top/>
      <bottom style="thick">
        <color rgb="FFCCCCCC"/>
      </bottom>
      <diagonal/>
    </border>
    <border>
      <left/>
      <right style="thick">
        <color rgb="FFCCCCCC"/>
      </right>
      <top/>
      <bottom/>
      <diagonal/>
    </border>
    <border>
      <left/>
      <right style="thick">
        <color rgb="FFCCCCCC"/>
      </right>
      <top/>
      <bottom style="thick">
        <color rgb="FFCCCCCC"/>
      </bottom>
      <diagonal/>
    </border>
    <border>
      <left style="thick">
        <color rgb="FFCCCCCC"/>
      </left>
      <right/>
      <top style="thick">
        <color rgb="FFCCCCCC"/>
      </top>
      <bottom/>
      <diagonal/>
    </border>
    <border>
      <left/>
      <right/>
      <top style="thick">
        <color rgb="FFCCCCCC"/>
      </top>
      <bottom/>
      <diagonal/>
    </border>
    <border>
      <left/>
      <right style="thick">
        <color rgb="FFCCCCCC"/>
      </right>
      <top style="thick">
        <color rgb="FFCCCCCC"/>
      </top>
      <bottom/>
      <diagonal/>
    </border>
  </borders>
  <cellStyleXfs count="50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9" fillId="20" borderId="9" applyNumberFormat="0" applyAlignment="0" applyProtection="0"/>
    <xf numFmtId="0" fontId="30" fillId="21" borderId="10" applyNumberFormat="0" applyAlignment="0" applyProtection="0"/>
    <xf numFmtId="0" fontId="31" fillId="20" borderId="10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22" borderId="11" applyNumberFormat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1" fillId="25" borderId="12" applyNumberFormat="0" applyFont="0" applyAlignment="0" applyProtection="0"/>
    <xf numFmtId="0" fontId="35" fillId="2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</cellStyleXfs>
  <cellXfs count="214">
    <xf numFmtId="0" fontId="0" fillId="0" borderId="0" xfId="0"/>
    <xf numFmtId="0" fontId="5" fillId="0" borderId="14" xfId="0" applyNumberFormat="1" applyFont="1" applyFill="1" applyBorder="1" applyAlignment="1" applyProtection="1">
      <alignment horizontal="left" vertical="top" wrapText="1"/>
    </xf>
    <xf numFmtId="0" fontId="4" fillId="33" borderId="15" xfId="0" applyNumberFormat="1" applyFont="1" applyFill="1" applyBorder="1" applyAlignment="1" applyProtection="1">
      <alignment horizontal="left" vertical="top"/>
    </xf>
    <xf numFmtId="0" fontId="4" fillId="33" borderId="0" xfId="0" applyNumberFormat="1" applyFont="1" applyFill="1" applyBorder="1" applyAlignment="1" applyProtection="1">
      <alignment horizontal="left" vertical="top"/>
    </xf>
    <xf numFmtId="3" fontId="4" fillId="33" borderId="0" xfId="0" applyNumberFormat="1" applyFont="1" applyFill="1" applyBorder="1" applyAlignment="1" applyProtection="1">
      <alignment horizontal="right" vertical="top"/>
    </xf>
    <xf numFmtId="0" fontId="4" fillId="0" borderId="15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0" fontId="5" fillId="0" borderId="16" xfId="0" applyNumberFormat="1" applyFont="1" applyFill="1" applyBorder="1" applyAlignment="1" applyProtection="1">
      <alignment horizontal="right" vertical="top" wrapText="1"/>
    </xf>
    <xf numFmtId="0" fontId="5" fillId="0" borderId="17" xfId="0" applyNumberFormat="1" applyFont="1" applyFill="1" applyBorder="1" applyAlignment="1" applyProtection="1">
      <alignment horizontal="right" vertical="top" wrapText="1"/>
    </xf>
    <xf numFmtId="3" fontId="5" fillId="0" borderId="17" xfId="0" applyNumberFormat="1" applyFont="1" applyFill="1" applyBorder="1" applyAlignment="1" applyProtection="1">
      <alignment horizontal="right" vertical="top" wrapText="1"/>
    </xf>
    <xf numFmtId="3" fontId="0" fillId="0" borderId="0" xfId="0" applyNumberFormat="1"/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right" vertical="top" wrapText="1"/>
    </xf>
    <xf numFmtId="0" fontId="8" fillId="33" borderId="15" xfId="0" applyNumberFormat="1" applyFont="1" applyFill="1" applyBorder="1" applyAlignment="1" applyProtection="1">
      <alignment horizontal="left" vertical="top"/>
    </xf>
    <xf numFmtId="3" fontId="8" fillId="33" borderId="0" xfId="0" applyNumberFormat="1" applyFont="1" applyFill="1" applyBorder="1" applyAlignment="1" applyProtection="1">
      <alignment horizontal="right" vertical="top"/>
    </xf>
    <xf numFmtId="4" fontId="8" fillId="33" borderId="0" xfId="0" applyNumberFormat="1" applyFont="1" applyFill="1" applyBorder="1" applyAlignment="1" applyProtection="1">
      <alignment horizontal="right" vertical="top"/>
    </xf>
    <xf numFmtId="4" fontId="8" fillId="33" borderId="18" xfId="0" applyNumberFormat="1" applyFont="1" applyFill="1" applyBorder="1" applyAlignment="1" applyProtection="1">
      <alignment horizontal="right" vertical="top"/>
    </xf>
    <xf numFmtId="0" fontId="8" fillId="0" borderId="15" xfId="0" applyNumberFormat="1" applyFont="1" applyFill="1" applyBorder="1" applyAlignment="1" applyProtection="1">
      <alignment horizontal="left" vertical="top"/>
    </xf>
    <xf numFmtId="3" fontId="8" fillId="0" borderId="0" xfId="0" applyNumberFormat="1" applyFont="1" applyFill="1" applyBorder="1" applyAlignment="1" applyProtection="1">
      <alignment horizontal="right" vertical="top"/>
    </xf>
    <xf numFmtId="4" fontId="8" fillId="0" borderId="0" xfId="0" applyNumberFormat="1" applyFont="1" applyFill="1" applyBorder="1" applyAlignment="1" applyProtection="1">
      <alignment horizontal="right" vertical="top"/>
    </xf>
    <xf numFmtId="4" fontId="8" fillId="0" borderId="18" xfId="0" applyNumberFormat="1" applyFont="1" applyFill="1" applyBorder="1" applyAlignment="1" applyProtection="1">
      <alignment horizontal="right" vertical="top"/>
    </xf>
    <xf numFmtId="0" fontId="7" fillId="0" borderId="16" xfId="0" applyNumberFormat="1" applyFont="1" applyFill="1" applyBorder="1" applyAlignment="1" applyProtection="1">
      <alignment horizontal="right" vertical="top" wrapText="1"/>
    </xf>
    <xf numFmtId="3" fontId="7" fillId="0" borderId="17" xfId="0" applyNumberFormat="1" applyFont="1" applyFill="1" applyBorder="1" applyAlignment="1" applyProtection="1">
      <alignment horizontal="right" vertical="top" wrapText="1"/>
    </xf>
    <xf numFmtId="4" fontId="7" fillId="0" borderId="17" xfId="0" applyNumberFormat="1" applyFont="1" applyFill="1" applyBorder="1" applyAlignment="1" applyProtection="1">
      <alignment horizontal="right" vertical="top" wrapText="1"/>
    </xf>
    <xf numFmtId="4" fontId="7" fillId="0" borderId="19" xfId="0" applyNumberFormat="1" applyFont="1" applyFill="1" applyBorder="1" applyAlignment="1" applyProtection="1">
      <alignment horizontal="right"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8" fillId="33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7" fillId="0" borderId="17" xfId="0" applyNumberFormat="1" applyFont="1" applyFill="1" applyBorder="1" applyAlignment="1" applyProtection="1">
      <alignment horizontal="right" vertical="top" wrapText="1"/>
    </xf>
    <xf numFmtId="3" fontId="7" fillId="0" borderId="14" xfId="0" applyNumberFormat="1" applyFont="1" applyFill="1" applyBorder="1" applyAlignment="1" applyProtection="1">
      <alignment horizontal="right" vertical="top" wrapText="1"/>
    </xf>
    <xf numFmtId="3" fontId="8" fillId="33" borderId="18" xfId="0" applyNumberFormat="1" applyFont="1" applyFill="1" applyBorder="1" applyAlignment="1" applyProtection="1">
      <alignment horizontal="right" vertical="top"/>
    </xf>
    <xf numFmtId="3" fontId="8" fillId="0" borderId="18" xfId="0" applyNumberFormat="1" applyFont="1" applyFill="1" applyBorder="1" applyAlignment="1" applyProtection="1">
      <alignment horizontal="right" vertical="top"/>
    </xf>
    <xf numFmtId="3" fontId="7" fillId="0" borderId="19" xfId="0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Fill="1" applyBorder="1" applyAlignment="1" applyProtection="1">
      <alignment horizontal="left" vertical="top" wrapText="1"/>
    </xf>
    <xf numFmtId="3" fontId="7" fillId="0" borderId="18" xfId="0" applyNumberFormat="1" applyFont="1" applyFill="1" applyBorder="1" applyAlignment="1" applyProtection="1">
      <alignment horizontal="left" vertical="top" wrapText="1"/>
    </xf>
    <xf numFmtId="3" fontId="5" fillId="0" borderId="14" xfId="0" applyNumberFormat="1" applyFont="1" applyFill="1" applyBorder="1" applyAlignment="1" applyProtection="1">
      <alignment horizontal="right" vertical="top" wrapText="1"/>
    </xf>
    <xf numFmtId="3" fontId="4" fillId="33" borderId="18" xfId="0" applyNumberFormat="1" applyFont="1" applyFill="1" applyBorder="1" applyAlignment="1" applyProtection="1">
      <alignment horizontal="right" vertical="top"/>
    </xf>
    <xf numFmtId="3" fontId="4" fillId="0" borderId="18" xfId="0" applyNumberFormat="1" applyFont="1" applyFill="1" applyBorder="1" applyAlignment="1" applyProtection="1">
      <alignment horizontal="right" vertical="top"/>
    </xf>
    <xf numFmtId="3" fontId="5" fillId="0" borderId="19" xfId="0" applyNumberFormat="1" applyFont="1" applyFill="1" applyBorder="1" applyAlignment="1" applyProtection="1">
      <alignment horizontal="right" vertical="top" wrapText="1"/>
    </xf>
    <xf numFmtId="165" fontId="3" fillId="34" borderId="1" xfId="43" applyNumberFormat="1" applyFont="1" applyFill="1" applyBorder="1" applyAlignment="1">
      <alignment horizontal="right" wrapText="1"/>
    </xf>
    <xf numFmtId="165" fontId="38" fillId="34" borderId="1" xfId="0" applyNumberFormat="1" applyFont="1" applyFill="1" applyBorder="1" applyAlignment="1">
      <alignment horizontal="right" wrapText="1"/>
    </xf>
    <xf numFmtId="166" fontId="38" fillId="34" borderId="1" xfId="0" applyNumberFormat="1" applyFont="1" applyFill="1" applyBorder="1" applyAlignment="1">
      <alignment horizontal="right" wrapText="1"/>
    </xf>
    <xf numFmtId="165" fontId="3" fillId="34" borderId="1" xfId="0" applyNumberFormat="1" applyFont="1" applyFill="1" applyBorder="1" applyAlignment="1">
      <alignment horizontal="right" wrapText="1"/>
    </xf>
    <xf numFmtId="166" fontId="3" fillId="34" borderId="1" xfId="0" applyNumberFormat="1" applyFont="1" applyFill="1" applyBorder="1" applyAlignment="1">
      <alignment horizontal="right" wrapText="1"/>
    </xf>
    <xf numFmtId="3" fontId="3" fillId="34" borderId="1" xfId="43" applyNumberFormat="1" applyFont="1" applyFill="1" applyBorder="1" applyAlignment="1">
      <alignment wrapText="1"/>
    </xf>
    <xf numFmtId="167" fontId="3" fillId="34" borderId="1" xfId="0" applyNumberFormat="1" applyFont="1" applyFill="1" applyBorder="1" applyAlignment="1">
      <alignment horizontal="right" wrapText="1"/>
    </xf>
    <xf numFmtId="165" fontId="3" fillId="34" borderId="1" xfId="43" applyNumberFormat="1" applyFont="1" applyFill="1" applyBorder="1" applyAlignment="1">
      <alignment wrapText="1"/>
    </xf>
    <xf numFmtId="165" fontId="38" fillId="34" borderId="1" xfId="43" applyNumberFormat="1" applyFont="1" applyFill="1" applyBorder="1" applyAlignment="1">
      <alignment horizontal="right" wrapText="1"/>
    </xf>
    <xf numFmtId="0" fontId="12" fillId="0" borderId="0" xfId="0" applyFont="1" applyFill="1"/>
    <xf numFmtId="3" fontId="13" fillId="0" borderId="0" xfId="0" applyNumberFormat="1" applyFont="1" applyFill="1" applyBorder="1" applyAlignment="1" applyProtection="1">
      <alignment horizontal="left" vertical="top" wrapText="1"/>
    </xf>
    <xf numFmtId="3" fontId="39" fillId="0" borderId="0" xfId="0" applyNumberFormat="1" applyFont="1"/>
    <xf numFmtId="0" fontId="39" fillId="0" borderId="0" xfId="0" applyFont="1"/>
    <xf numFmtId="0" fontId="40" fillId="34" borderId="1" xfId="0" applyNumberFormat="1" applyFont="1" applyFill="1" applyBorder="1" applyAlignment="1" applyProtection="1">
      <alignment horizontal="left" vertical="top" wrapText="1"/>
    </xf>
    <xf numFmtId="3" fontId="11" fillId="34" borderId="1" xfId="0" applyNumberFormat="1" applyFont="1" applyFill="1" applyBorder="1" applyAlignment="1" applyProtection="1">
      <alignment horizontal="right" vertical="top" wrapText="1"/>
    </xf>
    <xf numFmtId="3" fontId="40" fillId="34" borderId="1" xfId="0" applyNumberFormat="1" applyFont="1" applyFill="1" applyBorder="1" applyAlignment="1">
      <alignment horizontal="center" vertical="center" wrapText="1"/>
    </xf>
    <xf numFmtId="3" fontId="40" fillId="34" borderId="1" xfId="0" applyNumberFormat="1" applyFont="1" applyFill="1" applyBorder="1" applyAlignment="1">
      <alignment horizontal="center" wrapText="1"/>
    </xf>
    <xf numFmtId="4" fontId="40" fillId="34" borderId="1" xfId="0" applyNumberFormat="1" applyFont="1" applyFill="1" applyBorder="1" applyAlignment="1">
      <alignment horizontal="center" wrapText="1"/>
    </xf>
    <xf numFmtId="3" fontId="12" fillId="0" borderId="0" xfId="0" applyNumberFormat="1" applyFont="1" applyFill="1"/>
    <xf numFmtId="0" fontId="13" fillId="34" borderId="1" xfId="0" applyNumberFormat="1" applyFont="1" applyFill="1" applyBorder="1" applyAlignment="1" applyProtection="1">
      <alignment horizontal="left" vertical="top"/>
    </xf>
    <xf numFmtId="3" fontId="13" fillId="34" borderId="1" xfId="0" applyNumberFormat="1" applyFont="1" applyFill="1" applyBorder="1" applyAlignment="1" applyProtection="1">
      <alignment horizontal="right" vertical="top"/>
    </xf>
    <xf numFmtId="0" fontId="11" fillId="34" borderId="1" xfId="0" applyNumberFormat="1" applyFont="1" applyFill="1" applyBorder="1" applyAlignment="1" applyProtection="1">
      <alignment horizontal="right" vertical="top"/>
    </xf>
    <xf numFmtId="0" fontId="11" fillId="34" borderId="1" xfId="0" applyNumberFormat="1" applyFont="1" applyFill="1" applyBorder="1" applyAlignment="1" applyProtection="1">
      <alignment horizontal="left" vertical="top"/>
    </xf>
    <xf numFmtId="3" fontId="11" fillId="34" borderId="1" xfId="0" applyNumberFormat="1" applyFont="1" applyFill="1" applyBorder="1" applyAlignment="1" applyProtection="1">
      <alignment horizontal="right" vertical="top"/>
    </xf>
    <xf numFmtId="0" fontId="13" fillId="0" borderId="0" xfId="0" applyNumberFormat="1" applyFont="1" applyFill="1" applyBorder="1" applyAlignment="1" applyProtection="1">
      <alignment horizontal="left" vertical="top" wrapText="1"/>
    </xf>
    <xf numFmtId="3" fontId="11" fillId="0" borderId="1" xfId="0" applyNumberFormat="1" applyFont="1" applyFill="1" applyBorder="1" applyAlignment="1" applyProtection="1">
      <alignment horizontal="center" vertical="top" wrapText="1"/>
    </xf>
    <xf numFmtId="0" fontId="12" fillId="0" borderId="1" xfId="0" applyFont="1" applyFill="1" applyBorder="1"/>
    <xf numFmtId="3" fontId="13" fillId="0" borderId="1" xfId="0" applyNumberFormat="1" applyFont="1" applyFill="1" applyBorder="1" applyAlignment="1" applyProtection="1">
      <alignment horizontal="left" vertical="top" wrapText="1"/>
    </xf>
    <xf numFmtId="0" fontId="39" fillId="0" borderId="1" xfId="0" applyFont="1" applyBorder="1"/>
    <xf numFmtId="165" fontId="12" fillId="34" borderId="1" xfId="43" applyNumberFormat="1" applyFont="1" applyFill="1" applyBorder="1" applyAlignment="1">
      <alignment horizontal="right" wrapText="1"/>
    </xf>
    <xf numFmtId="165" fontId="12" fillId="34" borderId="1" xfId="0" applyNumberFormat="1" applyFont="1" applyFill="1" applyBorder="1" applyAlignment="1">
      <alignment horizontal="right" wrapText="1"/>
    </xf>
    <xf numFmtId="166" fontId="12" fillId="34" borderId="1" xfId="0" applyNumberFormat="1" applyFont="1" applyFill="1" applyBorder="1" applyAlignment="1">
      <alignment horizontal="right" wrapText="1"/>
    </xf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horizontal="left" vertical="top"/>
    </xf>
    <xf numFmtId="3" fontId="13" fillId="0" borderId="1" xfId="0" applyNumberFormat="1" applyFont="1" applyFill="1" applyBorder="1" applyAlignment="1" applyProtection="1">
      <alignment horizontal="right" vertical="top"/>
    </xf>
    <xf numFmtId="165" fontId="12" fillId="34" borderId="0" xfId="43" applyNumberFormat="1" applyFont="1" applyFill="1" applyBorder="1" applyAlignment="1">
      <alignment horizontal="right" wrapText="1"/>
    </xf>
    <xf numFmtId="165" fontId="12" fillId="34" borderId="0" xfId="0" applyNumberFormat="1" applyFont="1" applyFill="1" applyBorder="1" applyAlignment="1">
      <alignment horizontal="right" wrapText="1"/>
    </xf>
    <xf numFmtId="166" fontId="12" fillId="34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/>
    <xf numFmtId="168" fontId="39" fillId="34" borderId="1" xfId="0" applyNumberFormat="1" applyFont="1" applyFill="1" applyBorder="1"/>
    <xf numFmtId="0" fontId="12" fillId="34" borderId="1" xfId="0" applyFont="1" applyFill="1" applyBorder="1"/>
    <xf numFmtId="168" fontId="40" fillId="34" borderId="1" xfId="0" applyNumberFormat="1" applyFont="1" applyFill="1" applyBorder="1"/>
    <xf numFmtId="0" fontId="14" fillId="34" borderId="1" xfId="0" applyFont="1" applyFill="1" applyBorder="1"/>
    <xf numFmtId="0" fontId="11" fillId="34" borderId="1" xfId="0" applyNumberFormat="1" applyFont="1" applyFill="1" applyBorder="1" applyAlignment="1" applyProtection="1">
      <alignment horizontal="left" vertical="top" wrapText="1"/>
    </xf>
    <xf numFmtId="49" fontId="11" fillId="34" borderId="1" xfId="0" applyNumberFormat="1" applyFont="1" applyFill="1" applyBorder="1" applyAlignment="1" applyProtection="1">
      <alignment horizontal="right" vertical="top" wrapText="1"/>
    </xf>
    <xf numFmtId="168" fontId="40" fillId="34" borderId="1" xfId="0" applyNumberFormat="1" applyFont="1" applyFill="1" applyBorder="1" applyAlignment="1">
      <alignment horizontal="center" vertical="center" wrapText="1"/>
    </xf>
    <xf numFmtId="168" fontId="40" fillId="34" borderId="1" xfId="0" applyNumberFormat="1" applyFont="1" applyFill="1" applyBorder="1" applyAlignment="1">
      <alignment horizontal="center" wrapText="1"/>
    </xf>
    <xf numFmtId="0" fontId="39" fillId="34" borderId="1" xfId="0" applyFont="1" applyFill="1" applyBorder="1"/>
    <xf numFmtId="3" fontId="39" fillId="34" borderId="1" xfId="0" applyNumberFormat="1" applyFont="1" applyFill="1" applyBorder="1"/>
    <xf numFmtId="168" fontId="12" fillId="34" borderId="1" xfId="0" applyNumberFormat="1" applyFont="1" applyFill="1" applyBorder="1"/>
    <xf numFmtId="3" fontId="40" fillId="34" borderId="1" xfId="0" applyNumberFormat="1" applyFont="1" applyFill="1" applyBorder="1"/>
    <xf numFmtId="3" fontId="12" fillId="34" borderId="1" xfId="0" applyNumberFormat="1" applyFont="1" applyFill="1" applyBorder="1"/>
    <xf numFmtId="4" fontId="13" fillId="34" borderId="1" xfId="0" applyNumberFormat="1" applyFont="1" applyFill="1" applyBorder="1" applyAlignment="1" applyProtection="1">
      <alignment horizontal="right" vertical="top"/>
    </xf>
    <xf numFmtId="0" fontId="13" fillId="34" borderId="1" xfId="0" applyNumberFormat="1" applyFont="1" applyFill="1" applyBorder="1" applyAlignment="1" applyProtection="1">
      <alignment horizontal="right" vertical="top"/>
    </xf>
    <xf numFmtId="3" fontId="14" fillId="34" borderId="1" xfId="0" applyNumberFormat="1" applyFont="1" applyFill="1" applyBorder="1"/>
    <xf numFmtId="0" fontId="40" fillId="34" borderId="1" xfId="0" applyFont="1" applyFill="1" applyBorder="1"/>
    <xf numFmtId="168" fontId="12" fillId="34" borderId="1" xfId="43" applyNumberFormat="1" applyFont="1" applyFill="1" applyBorder="1" applyAlignment="1">
      <alignment horizontal="right" wrapText="1"/>
    </xf>
    <xf numFmtId="168" fontId="12" fillId="34" borderId="1" xfId="0" applyNumberFormat="1" applyFont="1" applyFill="1" applyBorder="1" applyAlignment="1">
      <alignment horizontal="right" wrapText="1"/>
    </xf>
    <xf numFmtId="2" fontId="12" fillId="34" borderId="1" xfId="0" applyNumberFormat="1" applyFont="1" applyFill="1" applyBorder="1" applyAlignment="1">
      <alignment wrapText="1"/>
    </xf>
    <xf numFmtId="4" fontId="39" fillId="34" borderId="1" xfId="0" applyNumberFormat="1" applyFont="1" applyFill="1" applyBorder="1"/>
    <xf numFmtId="0" fontId="3" fillId="34" borderId="1" xfId="0" applyFont="1" applyFill="1" applyBorder="1"/>
    <xf numFmtId="0" fontId="15" fillId="34" borderId="1" xfId="0" applyFont="1" applyFill="1" applyBorder="1" applyAlignment="1">
      <alignment horizontal="right"/>
    </xf>
    <xf numFmtId="0" fontId="3" fillId="34" borderId="1" xfId="0" applyFont="1" applyFill="1" applyBorder="1" applyAlignment="1">
      <alignment horizontal="right"/>
    </xf>
    <xf numFmtId="0" fontId="15" fillId="34" borderId="1" xfId="0" applyFont="1" applyFill="1" applyBorder="1" applyAlignment="1">
      <alignment wrapText="1"/>
    </xf>
    <xf numFmtId="0" fontId="15" fillId="34" borderId="1" xfId="0" applyFont="1" applyFill="1" applyBorder="1" applyAlignment="1">
      <alignment horizontal="center" wrapText="1"/>
    </xf>
    <xf numFmtId="49" fontId="3" fillId="34" borderId="1" xfId="0" applyNumberFormat="1" applyFont="1" applyFill="1" applyBorder="1" applyAlignment="1">
      <alignment horizontal="left" wrapText="1"/>
    </xf>
    <xf numFmtId="0" fontId="3" fillId="34" borderId="1" xfId="0" applyFont="1" applyFill="1" applyBorder="1" applyAlignment="1">
      <alignment wrapText="1"/>
    </xf>
    <xf numFmtId="3" fontId="17" fillId="34" borderId="1" xfId="0" applyNumberFormat="1" applyFont="1" applyFill="1" applyBorder="1" applyAlignment="1" applyProtection="1">
      <alignment horizontal="right" vertical="top"/>
    </xf>
    <xf numFmtId="0" fontId="38" fillId="34" borderId="1" xfId="0" applyFont="1" applyFill="1" applyBorder="1" applyAlignment="1">
      <alignment wrapText="1"/>
    </xf>
    <xf numFmtId="0" fontId="41" fillId="34" borderId="1" xfId="0" applyFont="1" applyFill="1" applyBorder="1"/>
    <xf numFmtId="0" fontId="15" fillId="34" borderId="1" xfId="0" applyFont="1" applyFill="1" applyBorder="1" applyAlignment="1">
      <alignment horizontal="center"/>
    </xf>
    <xf numFmtId="0" fontId="39" fillId="34" borderId="1" xfId="0" applyNumberFormat="1" applyFont="1" applyFill="1" applyBorder="1" applyAlignment="1" applyProtection="1">
      <alignment horizontal="left" vertical="top"/>
    </xf>
    <xf numFmtId="168" fontId="39" fillId="34" borderId="1" xfId="0" applyNumberFormat="1" applyFont="1" applyFill="1" applyBorder="1" applyAlignment="1">
      <alignment horizontal="center" vertical="center" wrapText="1"/>
    </xf>
    <xf numFmtId="168" fontId="39" fillId="34" borderId="1" xfId="0" applyNumberFormat="1" applyFont="1" applyFill="1" applyBorder="1" applyAlignment="1">
      <alignment horizontal="center" wrapText="1"/>
    </xf>
    <xf numFmtId="0" fontId="40" fillId="34" borderId="1" xfId="0" applyNumberFormat="1" applyFont="1" applyFill="1" applyBorder="1" applyAlignment="1" applyProtection="1">
      <alignment horizontal="right" vertical="top"/>
    </xf>
    <xf numFmtId="0" fontId="15" fillId="34" borderId="1" xfId="0" applyFont="1" applyFill="1" applyBorder="1" applyAlignment="1">
      <alignment horizontal="center"/>
    </xf>
    <xf numFmtId="0" fontId="15" fillId="34" borderId="1" xfId="0" applyFont="1" applyFill="1" applyBorder="1" applyAlignment="1">
      <alignment horizontal="left"/>
    </xf>
    <xf numFmtId="0" fontId="15" fillId="34" borderId="1" xfId="0" applyFont="1" applyFill="1" applyBorder="1" applyAlignment="1">
      <alignment horizontal="left" wrapText="1"/>
    </xf>
    <xf numFmtId="49" fontId="38" fillId="34" borderId="1" xfId="0" applyNumberFormat="1" applyFont="1" applyFill="1" applyBorder="1" applyAlignment="1">
      <alignment horizontal="left" wrapText="1"/>
    </xf>
    <xf numFmtId="0" fontId="3" fillId="34" borderId="1" xfId="0" applyFont="1" applyFill="1" applyBorder="1" applyAlignment="1">
      <alignment horizontal="left"/>
    </xf>
    <xf numFmtId="0" fontId="44" fillId="34" borderId="1" xfId="0" applyFont="1" applyFill="1" applyBorder="1" applyAlignment="1">
      <alignment horizontal="left" vertical="center" wrapText="1"/>
    </xf>
    <xf numFmtId="3" fontId="45" fillId="34" borderId="1" xfId="0" applyNumberFormat="1" applyFont="1" applyFill="1" applyBorder="1" applyAlignment="1">
      <alignment horizontal="right" vertical="center" wrapText="1"/>
    </xf>
    <xf numFmtId="0" fontId="46" fillId="34" borderId="1" xfId="0" applyFont="1" applyFill="1" applyBorder="1" applyAlignment="1">
      <alignment horizontal="right" vertical="center" wrapText="1"/>
    </xf>
    <xf numFmtId="0" fontId="14" fillId="34" borderId="1" xfId="0" applyNumberFormat="1" applyFont="1" applyFill="1" applyBorder="1" applyAlignment="1" applyProtection="1">
      <alignment horizontal="left" vertical="top"/>
    </xf>
    <xf numFmtId="3" fontId="14" fillId="34" borderId="1" xfId="0" applyNumberFormat="1" applyFont="1" applyFill="1" applyBorder="1" applyAlignment="1" applyProtection="1">
      <alignment horizontal="right" vertical="top"/>
    </xf>
    <xf numFmtId="0" fontId="14" fillId="0" borderId="1" xfId="0" applyFont="1" applyFill="1" applyBorder="1"/>
    <xf numFmtId="0" fontId="14" fillId="0" borderId="0" xfId="0" applyFont="1" applyFill="1"/>
    <xf numFmtId="0" fontId="40" fillId="34" borderId="1" xfId="0" applyFont="1" applyFill="1" applyBorder="1" applyAlignment="1">
      <alignment wrapText="1"/>
    </xf>
    <xf numFmtId="165" fontId="19" fillId="34" borderId="1" xfId="43" applyNumberFormat="1" applyFont="1" applyFill="1" applyBorder="1" applyAlignment="1">
      <alignment horizontal="right" wrapText="1"/>
    </xf>
    <xf numFmtId="165" fontId="19" fillId="34" borderId="1" xfId="0" applyNumberFormat="1" applyFont="1" applyFill="1" applyBorder="1" applyAlignment="1">
      <alignment horizontal="right" wrapText="1"/>
    </xf>
    <xf numFmtId="166" fontId="19" fillId="34" borderId="1" xfId="0" applyNumberFormat="1" applyFont="1" applyFill="1" applyBorder="1" applyAlignment="1">
      <alignment horizontal="right" wrapText="1"/>
    </xf>
    <xf numFmtId="0" fontId="40" fillId="34" borderId="1" xfId="0" applyNumberFormat="1" applyFont="1" applyFill="1" applyBorder="1" applyAlignment="1" applyProtection="1">
      <alignment horizontal="left" vertical="top"/>
    </xf>
    <xf numFmtId="0" fontId="14" fillId="34" borderId="1" xfId="0" applyFont="1" applyFill="1" applyBorder="1" applyAlignment="1">
      <alignment horizontal="right"/>
    </xf>
    <xf numFmtId="3" fontId="40" fillId="34" borderId="1" xfId="0" applyNumberFormat="1" applyFont="1" applyFill="1" applyBorder="1" applyAlignment="1" applyProtection="1">
      <alignment horizontal="center" vertical="top" wrapText="1"/>
    </xf>
    <xf numFmtId="3" fontId="39" fillId="34" borderId="1" xfId="0" applyNumberFormat="1" applyFont="1" applyFill="1" applyBorder="1" applyAlignment="1" applyProtection="1">
      <alignment horizontal="left" vertical="top" wrapText="1"/>
    </xf>
    <xf numFmtId="3" fontId="40" fillId="34" borderId="1" xfId="0" applyNumberFormat="1" applyFont="1" applyFill="1" applyBorder="1" applyAlignment="1" applyProtection="1">
      <alignment horizontal="left" vertical="top" wrapText="1"/>
    </xf>
    <xf numFmtId="0" fontId="48" fillId="34" borderId="1" xfId="0" applyFont="1" applyFill="1" applyBorder="1"/>
    <xf numFmtId="168" fontId="14" fillId="34" borderId="1" xfId="0" applyNumberFormat="1" applyFont="1" applyFill="1" applyBorder="1"/>
    <xf numFmtId="0" fontId="20" fillId="34" borderId="1" xfId="0" applyNumberFormat="1" applyFont="1" applyFill="1" applyBorder="1" applyAlignment="1" applyProtection="1">
      <alignment horizontal="left" vertical="top"/>
    </xf>
    <xf numFmtId="3" fontId="20" fillId="34" borderId="1" xfId="0" applyNumberFormat="1" applyFont="1" applyFill="1" applyBorder="1" applyAlignment="1" applyProtection="1">
      <alignment horizontal="right" vertical="top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3" fontId="17" fillId="0" borderId="1" xfId="0" applyNumberFormat="1" applyFont="1" applyFill="1" applyBorder="1" applyAlignment="1" applyProtection="1">
      <alignment horizontal="right" vertical="top"/>
    </xf>
    <xf numFmtId="165" fontId="3" fillId="0" borderId="1" xfId="43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3" fontId="3" fillId="0" borderId="1" xfId="43" applyNumberFormat="1" applyFont="1" applyFill="1" applyBorder="1" applyAlignment="1">
      <alignment wrapText="1"/>
    </xf>
    <xf numFmtId="3" fontId="38" fillId="0" borderId="1" xfId="0" applyNumberFormat="1" applyFont="1" applyFill="1" applyBorder="1" applyAlignment="1">
      <alignment horizontal="right" wrapText="1"/>
    </xf>
    <xf numFmtId="3" fontId="38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46" fillId="0" borderId="1" xfId="0" applyFont="1" applyFill="1" applyBorder="1"/>
    <xf numFmtId="0" fontId="42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wrapText="1"/>
    </xf>
    <xf numFmtId="0" fontId="47" fillId="0" borderId="1" xfId="0" applyFont="1" applyFill="1" applyBorder="1" applyAlignment="1">
      <alignment wrapText="1"/>
    </xf>
    <xf numFmtId="3" fontId="43" fillId="0" borderId="1" xfId="0" applyNumberFormat="1" applyFont="1" applyFill="1" applyBorder="1" applyAlignment="1">
      <alignment horizontal="right" wrapText="1"/>
    </xf>
    <xf numFmtId="4" fontId="43" fillId="0" borderId="1" xfId="0" applyNumberFormat="1" applyFont="1" applyFill="1" applyBorder="1" applyAlignment="1">
      <alignment horizontal="right" wrapText="1"/>
    </xf>
    <xf numFmtId="0" fontId="13" fillId="0" borderId="2" xfId="0" applyNumberFormat="1" applyFont="1" applyFill="1" applyBorder="1" applyAlignment="1" applyProtection="1">
      <alignment horizontal="left" vertical="top"/>
    </xf>
    <xf numFmtId="0" fontId="13" fillId="0" borderId="3" xfId="0" applyNumberFormat="1" applyFont="1" applyFill="1" applyBorder="1" applyAlignment="1" applyProtection="1">
      <alignment horizontal="left" vertical="top"/>
    </xf>
    <xf numFmtId="0" fontId="13" fillId="0" borderId="4" xfId="0" applyNumberFormat="1" applyFont="1" applyFill="1" applyBorder="1" applyAlignment="1" applyProtection="1">
      <alignment horizontal="left" vertical="top"/>
    </xf>
    <xf numFmtId="0" fontId="15" fillId="34" borderId="1" xfId="0" applyFont="1" applyFill="1" applyBorder="1" applyAlignment="1">
      <alignment horizontal="center"/>
    </xf>
    <xf numFmtId="0" fontId="16" fillId="34" borderId="1" xfId="0" applyFont="1" applyFill="1" applyBorder="1" applyAlignment="1">
      <alignment horizontal="center"/>
    </xf>
    <xf numFmtId="0" fontId="40" fillId="34" borderId="1" xfId="0" applyNumberFormat="1" applyFont="1" applyFill="1" applyBorder="1" applyAlignment="1" applyProtection="1">
      <alignment horizontal="center" vertical="top" wrapText="1"/>
    </xf>
    <xf numFmtId="3" fontId="40" fillId="34" borderId="1" xfId="0" applyNumberFormat="1" applyFont="1" applyFill="1" applyBorder="1" applyAlignment="1" applyProtection="1">
      <alignment horizontal="center" vertical="top" wrapText="1"/>
    </xf>
    <xf numFmtId="0" fontId="13" fillId="34" borderId="1" xfId="0" applyNumberFormat="1" applyFont="1" applyFill="1" applyBorder="1" applyAlignment="1" applyProtection="1">
      <alignment horizontal="left" vertical="top" wrapText="1"/>
    </xf>
    <xf numFmtId="0" fontId="39" fillId="34" borderId="1" xfId="0" applyNumberFormat="1" applyFont="1" applyFill="1" applyBorder="1" applyAlignment="1" applyProtection="1">
      <alignment horizontal="left" vertical="top" wrapText="1"/>
    </xf>
    <xf numFmtId="0" fontId="40" fillId="34" borderId="1" xfId="0" applyNumberFormat="1" applyFont="1" applyFill="1" applyBorder="1" applyAlignment="1" applyProtection="1">
      <alignment horizontal="left" vertical="top" wrapText="1"/>
    </xf>
    <xf numFmtId="2" fontId="40" fillId="34" borderId="1" xfId="38" applyNumberFormat="1" applyFont="1" applyFill="1" applyBorder="1" applyAlignment="1">
      <alignment wrapText="1"/>
    </xf>
    <xf numFmtId="0" fontId="40" fillId="34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5" fillId="0" borderId="20" xfId="0" applyNumberFormat="1" applyFont="1" applyFill="1" applyBorder="1" applyAlignment="1" applyProtection="1">
      <alignment horizontal="center" vertical="top" wrapText="1"/>
    </xf>
    <xf numFmtId="0" fontId="5" fillId="0" borderId="21" xfId="0" applyNumberFormat="1" applyFont="1" applyFill="1" applyBorder="1" applyAlignment="1" applyProtection="1">
      <alignment horizontal="center" vertical="top" wrapText="1"/>
    </xf>
    <xf numFmtId="0" fontId="5" fillId="0" borderId="22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18" xfId="0" applyNumberFormat="1" applyFont="1" applyFill="1" applyBorder="1" applyAlignment="1" applyProtection="1">
      <alignment horizontal="left" vertical="top" wrapText="1"/>
    </xf>
    <xf numFmtId="0" fontId="4" fillId="0" borderId="15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18" xfId="0" applyNumberFormat="1" applyFont="1" applyFill="1" applyBorder="1" applyAlignment="1" applyProtection="1">
      <alignment horizontal="left" vertical="top" wrapText="1"/>
    </xf>
    <xf numFmtId="0" fontId="7" fillId="0" borderId="20" xfId="0" applyNumberFormat="1" applyFont="1" applyFill="1" applyBorder="1" applyAlignment="1" applyProtection="1">
      <alignment horizontal="center" vertical="top" wrapText="1"/>
    </xf>
    <xf numFmtId="0" fontId="7" fillId="0" borderId="21" xfId="0" applyNumberFormat="1" applyFont="1" applyFill="1" applyBorder="1" applyAlignment="1" applyProtection="1">
      <alignment horizontal="center" vertical="top" wrapText="1"/>
    </xf>
    <xf numFmtId="0" fontId="7" fillId="0" borderId="22" xfId="0" applyNumberFormat="1" applyFont="1" applyFill="1" applyBorder="1" applyAlignment="1" applyProtection="1">
      <alignment horizontal="center" vertical="top" wrapText="1"/>
    </xf>
    <xf numFmtId="0" fontId="8" fillId="0" borderId="15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8" xfId="0" applyNumberFormat="1" applyFont="1" applyFill="1" applyBorder="1" applyAlignment="1" applyProtection="1">
      <alignment horizontal="left" vertical="top" wrapText="1"/>
    </xf>
    <xf numFmtId="3" fontId="39" fillId="0" borderId="1" xfId="0" applyNumberFormat="1" applyFont="1" applyFill="1" applyBorder="1"/>
    <xf numFmtId="0" fontId="40" fillId="0" borderId="1" xfId="0" applyNumberFormat="1" applyFont="1" applyFill="1" applyBorder="1" applyAlignment="1" applyProtection="1">
      <alignment horizontal="left" vertical="top" wrapText="1"/>
    </xf>
    <xf numFmtId="3" fontId="11" fillId="0" borderId="1" xfId="0" applyNumberFormat="1" applyFont="1" applyFill="1" applyBorder="1" applyAlignment="1" applyProtection="1">
      <alignment horizontal="right" vertical="top" wrapText="1"/>
    </xf>
    <xf numFmtId="3" fontId="40" fillId="0" borderId="1" xfId="0" applyNumberFormat="1" applyFont="1" applyFill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horizontal="center" wrapText="1"/>
    </xf>
    <xf numFmtId="4" fontId="40" fillId="0" borderId="1" xfId="0" applyNumberFormat="1" applyFont="1" applyFill="1" applyBorder="1" applyAlignment="1">
      <alignment horizontal="center" wrapText="1"/>
    </xf>
    <xf numFmtId="165" fontId="12" fillId="0" borderId="1" xfId="43" applyNumberFormat="1" applyFont="1" applyFill="1" applyBorder="1" applyAlignment="1">
      <alignment horizontal="right" wrapText="1"/>
    </xf>
    <xf numFmtId="166" fontId="12" fillId="0" borderId="1" xfId="0" applyNumberFormat="1" applyFont="1" applyFill="1" applyBorder="1" applyAlignment="1">
      <alignment horizontal="right" wrapText="1"/>
    </xf>
    <xf numFmtId="0" fontId="11" fillId="0" borderId="1" xfId="0" applyNumberFormat="1" applyFont="1" applyFill="1" applyBorder="1" applyAlignment="1" applyProtection="1">
      <alignment horizontal="left" vertical="top"/>
    </xf>
    <xf numFmtId="0" fontId="11" fillId="0" borderId="1" xfId="0" applyNumberFormat="1" applyFont="1" applyFill="1" applyBorder="1" applyAlignment="1" applyProtection="1">
      <alignment horizontal="right" vertical="top"/>
    </xf>
    <xf numFmtId="3" fontId="11" fillId="0" borderId="1" xfId="0" applyNumberFormat="1" applyFont="1" applyFill="1" applyBorder="1" applyAlignment="1" applyProtection="1">
      <alignment horizontal="right" vertical="top"/>
    </xf>
    <xf numFmtId="165" fontId="14" fillId="0" borderId="1" xfId="43" applyNumberFormat="1" applyFont="1" applyFill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 wrapText="1"/>
    </xf>
    <xf numFmtId="0" fontId="39" fillId="0" borderId="1" xfId="0" applyFont="1" applyFill="1" applyBorder="1"/>
    <xf numFmtId="3" fontId="39" fillId="0" borderId="1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wrapText="1"/>
    </xf>
    <xf numFmtId="4" fontId="39" fillId="0" borderId="1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3" fontId="14" fillId="0" borderId="1" xfId="0" applyNumberFormat="1" applyFont="1" applyFill="1" applyBorder="1"/>
  </cellXfs>
  <cellStyles count="50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 2" xfId="20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Binlik Ayracı 2" xfId="26"/>
    <cellStyle name="Binlik Ayracı 3" xfId="27"/>
    <cellStyle name="Çıkış" xfId="28" builtinId="21" customBuiltin="1"/>
    <cellStyle name="Giriş" xfId="29" builtinId="20" customBuiltin="1"/>
    <cellStyle name="Hesaplama" xfId="30" builtinId="22" customBuiltin="1"/>
    <cellStyle name="Hyperlink" xfId="31"/>
    <cellStyle name="Hyperlink 2" xfId="32"/>
    <cellStyle name="İşaretli Hücre" xfId="33" builtinId="23" customBuiltin="1"/>
    <cellStyle name="İyi" xfId="34" builtinId="26" customBuiltin="1"/>
    <cellStyle name="Kötü" xfId="35" builtinId="27" customBuiltin="1"/>
    <cellStyle name="Normal" xfId="0" builtinId="0"/>
    <cellStyle name="Normal 2" xfId="36"/>
    <cellStyle name="Normal 3" xfId="37"/>
    <cellStyle name="Normal 4" xfId="38"/>
    <cellStyle name="Not 2" xfId="39"/>
    <cellStyle name="Nötr" xfId="40" builtinId="28" customBuiltin="1"/>
    <cellStyle name="Toplam" xfId="41" builtinId="25" customBuiltin="1"/>
    <cellStyle name="Uyarı Metni" xfId="42" builtinId="11" customBuiltin="1"/>
    <cellStyle name="Virgül" xfId="43" builtinId="3"/>
    <cellStyle name="Vurgu1" xfId="44" builtinId="29" customBuiltin="1"/>
    <cellStyle name="Vurgu2" xfId="45" builtinId="33" customBuiltin="1"/>
    <cellStyle name="Vurgu3" xfId="46" builtinId="37" customBuiltin="1"/>
    <cellStyle name="Vurgu4" xfId="47" builtinId="41" customBuiltin="1"/>
    <cellStyle name="Vurgu5" xfId="48" builtinId="45" customBuiltin="1"/>
    <cellStyle name="Vurgu6" xfId="49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theme="3" tint="0.39997558519241921"/>
    <pageSetUpPr fitToPage="1"/>
  </sheetPr>
  <dimension ref="A1:O47"/>
  <sheetViews>
    <sheetView view="pageBreakPreview" topLeftCell="A4" zoomScale="75" zoomScaleNormal="100" zoomScaleSheetLayoutView="75" workbookViewId="0">
      <selection activeCell="C41" sqref="C41:D42"/>
    </sheetView>
  </sheetViews>
  <sheetFormatPr defaultRowHeight="14.25"/>
  <cols>
    <col min="1" max="1" width="10.28515625" style="120" customWidth="1"/>
    <col min="2" max="2" width="55.28515625" style="101" customWidth="1"/>
    <col min="3" max="3" width="14.5703125" style="101" bestFit="1" customWidth="1"/>
    <col min="4" max="5" width="17.42578125" style="101" bestFit="1" customWidth="1"/>
    <col min="6" max="6" width="17" style="101" customWidth="1"/>
    <col min="7" max="7" width="17.42578125" style="101" bestFit="1" customWidth="1"/>
    <col min="8" max="8" width="17.140625" style="101" customWidth="1"/>
    <col min="9" max="9" width="14" style="103" bestFit="1" customWidth="1"/>
    <col min="10" max="10" width="14.7109375" style="103" bestFit="1" customWidth="1"/>
    <col min="11" max="11" width="11.5703125" style="103" customWidth="1"/>
    <col min="12" max="12" width="9.7109375" style="103" customWidth="1"/>
    <col min="13" max="13" width="12.140625" style="101" bestFit="1" customWidth="1"/>
    <col min="14" max="14" width="9.42578125" style="103" customWidth="1"/>
    <col min="15" max="15" width="11.28515625" style="101" customWidth="1"/>
    <col min="16" max="16384" width="9.140625" style="101"/>
  </cols>
  <sheetData>
    <row r="1" spans="1:15">
      <c r="A1" s="163" t="s">
        <v>88</v>
      </c>
      <c r="B1" s="163"/>
      <c r="C1" s="163"/>
      <c r="D1" s="163"/>
      <c r="E1" s="163"/>
      <c r="F1" s="163"/>
      <c r="G1" s="163"/>
      <c r="H1" s="163"/>
      <c r="I1" s="163"/>
      <c r="J1" s="163"/>
      <c r="K1" s="101"/>
      <c r="L1" s="111"/>
      <c r="N1" s="111"/>
    </row>
    <row r="2" spans="1:15">
      <c r="A2" s="164" t="s">
        <v>858</v>
      </c>
      <c r="B2" s="163"/>
      <c r="C2" s="163"/>
      <c r="D2" s="163"/>
      <c r="E2" s="163"/>
      <c r="F2" s="163"/>
      <c r="G2" s="163"/>
      <c r="H2" s="163"/>
      <c r="I2" s="163"/>
      <c r="J2" s="163"/>
      <c r="K2" s="101"/>
      <c r="L2" s="111"/>
      <c r="N2" s="111"/>
    </row>
    <row r="3" spans="1:15">
      <c r="A3" s="117"/>
      <c r="B3" s="116"/>
      <c r="C3" s="163">
        <v>2016</v>
      </c>
      <c r="D3" s="163"/>
      <c r="E3" s="111"/>
      <c r="F3" s="163">
        <v>2017</v>
      </c>
      <c r="G3" s="163"/>
      <c r="H3" s="111"/>
      <c r="I3" s="102"/>
    </row>
    <row r="4" spans="1:15" ht="40.5" customHeight="1">
      <c r="A4" s="118" t="s">
        <v>74</v>
      </c>
      <c r="B4" s="104" t="s">
        <v>0</v>
      </c>
      <c r="C4" s="105" t="s">
        <v>1</v>
      </c>
      <c r="D4" s="105" t="s">
        <v>2</v>
      </c>
      <c r="E4" s="105" t="s">
        <v>652</v>
      </c>
      <c r="F4" s="105" t="s">
        <v>1</v>
      </c>
      <c r="G4" s="105" t="s">
        <v>2</v>
      </c>
      <c r="H4" s="105" t="s">
        <v>652</v>
      </c>
      <c r="I4" s="105" t="s">
        <v>80</v>
      </c>
      <c r="J4" s="105" t="s">
        <v>653</v>
      </c>
      <c r="K4" s="105" t="s">
        <v>655</v>
      </c>
      <c r="L4" s="105" t="s">
        <v>733</v>
      </c>
      <c r="M4" s="105" t="s">
        <v>734</v>
      </c>
      <c r="N4" s="105" t="s">
        <v>691</v>
      </c>
      <c r="O4" s="105" t="s">
        <v>735</v>
      </c>
    </row>
    <row r="5" spans="1:15">
      <c r="A5" s="106" t="s">
        <v>22</v>
      </c>
      <c r="B5" s="107" t="s">
        <v>11</v>
      </c>
      <c r="C5" s="108">
        <v>149163</v>
      </c>
      <c r="D5" s="108">
        <v>979448.19000000006</v>
      </c>
      <c r="E5" s="108">
        <v>878957.37</v>
      </c>
      <c r="F5" s="108">
        <v>160924</v>
      </c>
      <c r="G5" s="108">
        <v>1358089.1400000001</v>
      </c>
      <c r="H5" s="108">
        <v>1228413.5900000003</v>
      </c>
      <c r="I5" s="41"/>
      <c r="J5" s="44">
        <f t="shared" ref="I5:K7" si="0">(G5-D5)*100/D5</f>
        <v>38.658599185322913</v>
      </c>
      <c r="K5" s="44">
        <f t="shared" si="0"/>
        <v>39.758039687408306</v>
      </c>
      <c r="L5" s="45">
        <f t="shared" ref="L5:L12" si="1">D5/C5</f>
        <v>6.5662945234408001</v>
      </c>
      <c r="M5" s="45">
        <f>G5/F5</f>
        <v>8.4393200517014257</v>
      </c>
      <c r="N5" s="45">
        <f t="shared" ref="N5:N11" si="2">E5/C5</f>
        <v>5.8925964884053013</v>
      </c>
      <c r="O5" s="45">
        <f>H5/F5</f>
        <v>7.6335014665307863</v>
      </c>
    </row>
    <row r="6" spans="1:15" ht="15" customHeight="1">
      <c r="A6" s="106" t="s">
        <v>10</v>
      </c>
      <c r="B6" s="107" t="s">
        <v>77</v>
      </c>
      <c r="C6" s="108">
        <v>44510797.210000001</v>
      </c>
      <c r="D6" s="108">
        <v>36453989.500000015</v>
      </c>
      <c r="E6" s="108">
        <v>32688675.689999986</v>
      </c>
      <c r="F6" s="108">
        <v>52741258.129999995</v>
      </c>
      <c r="G6" s="108">
        <v>62017411.899999984</v>
      </c>
      <c r="H6" s="108">
        <v>55615854.619999968</v>
      </c>
      <c r="I6" s="41">
        <f t="shared" si="0"/>
        <v>18.490931270381516</v>
      </c>
      <c r="J6" s="44">
        <f t="shared" si="0"/>
        <v>70.125170799206913</v>
      </c>
      <c r="K6" s="47">
        <f t="shared" si="0"/>
        <v>70.137986461818613</v>
      </c>
      <c r="L6" s="45">
        <f t="shared" si="1"/>
        <v>0.81899206001662206</v>
      </c>
      <c r="M6" s="45">
        <f>G6/F6</f>
        <v>1.1758804036706052</v>
      </c>
      <c r="N6" s="45">
        <f t="shared" si="2"/>
        <v>0.73439879173082967</v>
      </c>
      <c r="O6" s="45">
        <f>H6/F6</f>
        <v>1.0545037526961243</v>
      </c>
    </row>
    <row r="7" spans="1:15" ht="28.5">
      <c r="A7" s="106" t="s">
        <v>18</v>
      </c>
      <c r="B7" s="107" t="s">
        <v>36</v>
      </c>
      <c r="C7" s="108">
        <v>58637128.114999987</v>
      </c>
      <c r="D7" s="108">
        <v>378969986.44999999</v>
      </c>
      <c r="E7" s="108">
        <v>339720385.68999994</v>
      </c>
      <c r="F7" s="108">
        <v>68233612.619999975</v>
      </c>
      <c r="G7" s="108">
        <v>402587068.76999992</v>
      </c>
      <c r="H7" s="108">
        <v>364969523.18999982</v>
      </c>
      <c r="I7" s="41">
        <f t="shared" si="0"/>
        <v>16.365884233244206</v>
      </c>
      <c r="J7" s="44">
        <f t="shared" si="0"/>
        <v>6.2319136513244411</v>
      </c>
      <c r="K7" s="47">
        <f t="shared" si="0"/>
        <v>7.4323292223741042</v>
      </c>
      <c r="L7" s="45">
        <f t="shared" si="1"/>
        <v>6.4629697707356772</v>
      </c>
      <c r="M7" s="45">
        <f t="shared" ref="M7:M12" si="3">G7/F7</f>
        <v>5.9001282991133541</v>
      </c>
      <c r="N7" s="45">
        <f t="shared" si="2"/>
        <v>5.7936054614362318</v>
      </c>
      <c r="O7" s="45">
        <f t="shared" ref="O7:O12" si="4">H7/F7</f>
        <v>5.3488230972402517</v>
      </c>
    </row>
    <row r="8" spans="1:15" ht="28.5">
      <c r="A8" s="106" t="s">
        <v>3</v>
      </c>
      <c r="B8" s="107" t="s">
        <v>12</v>
      </c>
      <c r="C8" s="108">
        <v>82964715.890000001</v>
      </c>
      <c r="D8" s="108">
        <v>92179231.559999987</v>
      </c>
      <c r="E8" s="108">
        <v>82716952.00999999</v>
      </c>
      <c r="F8" s="108">
        <v>106676834.40000001</v>
      </c>
      <c r="G8" s="108">
        <v>122949670.71999997</v>
      </c>
      <c r="H8" s="108">
        <v>111714292.55000003</v>
      </c>
      <c r="I8" s="41">
        <f t="shared" ref="I8:K12" si="5">(F8-C8)*100/C8</f>
        <v>28.580967530147475</v>
      </c>
      <c r="J8" s="44">
        <f t="shared" si="5"/>
        <v>33.381097498053371</v>
      </c>
      <c r="K8" s="47">
        <f t="shared" si="5"/>
        <v>35.056103779663488</v>
      </c>
      <c r="L8" s="45">
        <f t="shared" si="1"/>
        <v>1.1110654761021201</v>
      </c>
      <c r="M8" s="45">
        <f t="shared" si="3"/>
        <v>1.1525432996913147</v>
      </c>
      <c r="N8" s="45">
        <f t="shared" si="2"/>
        <v>0.99701362347424283</v>
      </c>
      <c r="O8" s="45">
        <f t="shared" si="4"/>
        <v>1.0472216688687195</v>
      </c>
    </row>
    <row r="9" spans="1:15" ht="28.5">
      <c r="A9" s="106" t="s">
        <v>7</v>
      </c>
      <c r="B9" s="107" t="s">
        <v>16</v>
      </c>
      <c r="C9" s="108">
        <v>1272142.28</v>
      </c>
      <c r="D9" s="108">
        <v>1071953.8299999998</v>
      </c>
      <c r="E9" s="108">
        <v>961982.56</v>
      </c>
      <c r="F9" s="108">
        <v>3847877.89</v>
      </c>
      <c r="G9" s="108">
        <v>2683443.37</v>
      </c>
      <c r="H9" s="108">
        <v>2413397.2199999997</v>
      </c>
      <c r="I9" s="41">
        <f t="shared" si="5"/>
        <v>202.47229028501437</v>
      </c>
      <c r="J9" s="44">
        <f t="shared" si="5"/>
        <v>150.33199144407186</v>
      </c>
      <c r="K9" s="47">
        <f t="shared" si="5"/>
        <v>150.87744002344488</v>
      </c>
      <c r="L9" s="45">
        <f t="shared" si="1"/>
        <v>0.84263674500308239</v>
      </c>
      <c r="M9" s="45">
        <f t="shared" si="3"/>
        <v>0.6973826734402947</v>
      </c>
      <c r="N9" s="45">
        <f t="shared" si="2"/>
        <v>0.75619101347688877</v>
      </c>
      <c r="O9" s="45">
        <f t="shared" si="4"/>
        <v>0.62720213296581495</v>
      </c>
    </row>
    <row r="10" spans="1:15" ht="30" customHeight="1">
      <c r="A10" s="106" t="s">
        <v>19</v>
      </c>
      <c r="B10" s="107" t="s">
        <v>20</v>
      </c>
      <c r="C10" s="108">
        <v>268519.69</v>
      </c>
      <c r="D10" s="108">
        <v>145284.29999999999</v>
      </c>
      <c r="E10" s="108">
        <v>130836.61</v>
      </c>
      <c r="F10" s="108">
        <v>63885.99</v>
      </c>
      <c r="G10" s="108">
        <v>97216.5</v>
      </c>
      <c r="H10" s="108">
        <v>90091.8</v>
      </c>
      <c r="I10" s="41">
        <f t="shared" si="5"/>
        <v>-76.208079936335395</v>
      </c>
      <c r="J10" s="44">
        <f t="shared" si="5"/>
        <v>-33.085336818912985</v>
      </c>
      <c r="K10" s="47">
        <f t="shared" si="5"/>
        <v>-31.141750004069962</v>
      </c>
      <c r="L10" s="45">
        <f t="shared" si="1"/>
        <v>0.54105641191526765</v>
      </c>
      <c r="M10" s="45">
        <f t="shared" si="3"/>
        <v>1.5217186115453483</v>
      </c>
      <c r="N10" s="45">
        <f t="shared" si="2"/>
        <v>0.48725145630847405</v>
      </c>
      <c r="O10" s="45">
        <f t="shared" si="4"/>
        <v>1.4101965078728529</v>
      </c>
    </row>
    <row r="11" spans="1:15" ht="30" customHeight="1">
      <c r="A11" s="106" t="s">
        <v>8</v>
      </c>
      <c r="B11" s="107" t="s">
        <v>21</v>
      </c>
      <c r="C11" s="108">
        <v>3019939.79</v>
      </c>
      <c r="D11" s="108">
        <v>7667597.1000000024</v>
      </c>
      <c r="E11" s="108">
        <v>6868681.8100000005</v>
      </c>
      <c r="F11" s="108">
        <v>4465654.7099999981</v>
      </c>
      <c r="G11" s="108">
        <v>8580034.870000001</v>
      </c>
      <c r="H11" s="108">
        <v>7791627.9000000004</v>
      </c>
      <c r="I11" s="41">
        <f t="shared" si="5"/>
        <v>47.872309401241345</v>
      </c>
      <c r="J11" s="44">
        <f t="shared" si="5"/>
        <v>11.899918032991044</v>
      </c>
      <c r="K11" s="47">
        <f t="shared" si="5"/>
        <v>13.437019147637583</v>
      </c>
      <c r="L11" s="45">
        <f t="shared" si="1"/>
        <v>2.5389900571494515</v>
      </c>
      <c r="M11" s="45">
        <f t="shared" si="3"/>
        <v>1.9213386227078011</v>
      </c>
      <c r="N11" s="45">
        <f t="shared" si="2"/>
        <v>2.2744432961029335</v>
      </c>
      <c r="O11" s="45">
        <f t="shared" si="4"/>
        <v>1.7447896010750916</v>
      </c>
    </row>
    <row r="12" spans="1:15" ht="30" customHeight="1">
      <c r="A12" s="106" t="s">
        <v>110</v>
      </c>
      <c r="B12" s="107" t="s">
        <v>111</v>
      </c>
      <c r="C12" s="108">
        <v>38970</v>
      </c>
      <c r="D12" s="108">
        <v>26985.35</v>
      </c>
      <c r="E12" s="108">
        <v>24293.5</v>
      </c>
      <c r="F12" s="108">
        <v>3371401</v>
      </c>
      <c r="G12" s="108">
        <v>1489855.15</v>
      </c>
      <c r="H12" s="108">
        <v>1319362.49</v>
      </c>
      <c r="I12" s="41">
        <f t="shared" si="5"/>
        <v>8551.2727739286638</v>
      </c>
      <c r="J12" s="44">
        <f t="shared" si="5"/>
        <v>5420.9776786293296</v>
      </c>
      <c r="K12" s="47">
        <f t="shared" si="5"/>
        <v>5330.9279848519154</v>
      </c>
      <c r="L12" s="45">
        <f t="shared" si="1"/>
        <v>0.69246471644855012</v>
      </c>
      <c r="M12" s="45">
        <f t="shared" si="3"/>
        <v>0.44190980248270673</v>
      </c>
      <c r="N12" s="45"/>
      <c r="O12" s="45">
        <f t="shared" si="4"/>
        <v>0.39133953214108913</v>
      </c>
    </row>
    <row r="13" spans="1:15">
      <c r="A13" s="121" t="s">
        <v>162</v>
      </c>
      <c r="B13" s="123"/>
      <c r="C13" s="122">
        <f t="shared" ref="C13:H13" si="6">SUM(C5:C12)</f>
        <v>190861375.97499996</v>
      </c>
      <c r="D13" s="122">
        <f t="shared" si="6"/>
        <v>517494476.28000003</v>
      </c>
      <c r="E13" s="122">
        <f t="shared" si="6"/>
        <v>463990765.23999995</v>
      </c>
      <c r="F13" s="122">
        <f t="shared" si="6"/>
        <v>239561448.73999998</v>
      </c>
      <c r="G13" s="122">
        <f t="shared" si="6"/>
        <v>601762790.41999984</v>
      </c>
      <c r="H13" s="122">
        <f t="shared" si="6"/>
        <v>545142563.3599999</v>
      </c>
      <c r="I13" s="122">
        <f>(F13-C13)*100/C13</f>
        <v>25.515939260219422</v>
      </c>
      <c r="J13" s="44">
        <f>(G13-D13)*100/D13</f>
        <v>16.283906013018942</v>
      </c>
      <c r="K13" s="47">
        <f>(H13-E13)*100/E13</f>
        <v>17.48995975771717</v>
      </c>
      <c r="L13" s="45">
        <f>D13/C13</f>
        <v>2.7113630174592487</v>
      </c>
      <c r="M13" s="45">
        <f>G13/F13</f>
        <v>2.5119350111841365</v>
      </c>
      <c r="N13" s="45">
        <f>E13/C13</f>
        <v>2.4310354196585897</v>
      </c>
      <c r="O13" s="45">
        <f>H13/F13</f>
        <v>2.2755855177334987</v>
      </c>
    </row>
    <row r="14" spans="1:15">
      <c r="A14" s="118"/>
      <c r="B14" s="107"/>
      <c r="C14" s="46"/>
      <c r="D14" s="46"/>
      <c r="E14" s="46"/>
      <c r="F14" s="46"/>
      <c r="G14" s="46"/>
      <c r="H14" s="46"/>
      <c r="I14" s="48"/>
      <c r="J14" s="44"/>
      <c r="K14" s="44"/>
      <c r="L14" s="44"/>
      <c r="N14" s="44"/>
    </row>
    <row r="15" spans="1:15">
      <c r="A15" s="106" t="s">
        <v>39</v>
      </c>
      <c r="B15" s="107" t="s">
        <v>40</v>
      </c>
      <c r="C15" s="108">
        <v>44509187.520000003</v>
      </c>
      <c r="D15" s="108">
        <v>36450981.5</v>
      </c>
      <c r="E15" s="108">
        <v>32685919.91</v>
      </c>
      <c r="F15" s="108">
        <v>52697574.990000002</v>
      </c>
      <c r="G15" s="108">
        <v>61930241.939999998</v>
      </c>
      <c r="H15" s="108">
        <v>55539281.299999997</v>
      </c>
      <c r="I15" s="41">
        <f>(F15-C15)*100/C15</f>
        <v>18.397072438854526</v>
      </c>
      <c r="J15" s="44">
        <f>(G15-D15)*100/D15</f>
        <v>69.900066861025408</v>
      </c>
      <c r="K15" s="44">
        <f>(H15-E15)*100/E15</f>
        <v>69.918060904898041</v>
      </c>
      <c r="L15" s="45">
        <f>D15/C15</f>
        <v>0.81895409759211879</v>
      </c>
      <c r="M15" s="45">
        <f>G15/F15</f>
        <v>1.1752009831904411</v>
      </c>
      <c r="N15" s="45">
        <f>E15/C15</f>
        <v>0.73436343665704362</v>
      </c>
      <c r="O15" s="45">
        <f>H15/F15</f>
        <v>1.0539248022425936</v>
      </c>
    </row>
    <row r="16" spans="1:15">
      <c r="A16" s="106"/>
      <c r="B16" s="107"/>
      <c r="C16" s="46"/>
      <c r="D16" s="46"/>
      <c r="E16" s="46"/>
      <c r="F16" s="46"/>
      <c r="G16" s="46"/>
      <c r="H16" s="46"/>
      <c r="I16" s="41"/>
      <c r="J16" s="41"/>
      <c r="K16" s="41"/>
      <c r="L16" s="41"/>
      <c r="M16" s="41"/>
      <c r="N16" s="41"/>
      <c r="O16" s="41"/>
    </row>
    <row r="17" spans="1:15" s="110" customFormat="1">
      <c r="A17" s="119" t="s">
        <v>23</v>
      </c>
      <c r="B17" s="109" t="s">
        <v>30</v>
      </c>
      <c r="C17" s="108">
        <v>66301</v>
      </c>
      <c r="D17" s="108">
        <v>4150918.87</v>
      </c>
      <c r="E17" s="108">
        <v>3693369.3099999996</v>
      </c>
      <c r="F17" s="108">
        <v>48266.1</v>
      </c>
      <c r="G17" s="108">
        <v>3923483.32</v>
      </c>
      <c r="H17" s="108">
        <v>3520594.25</v>
      </c>
      <c r="I17" s="49">
        <f t="shared" ref="I17:K21" si="7">(F17-C17)*100/C17</f>
        <v>-27.201550504517282</v>
      </c>
      <c r="J17" s="42">
        <f t="shared" si="7"/>
        <v>-5.479161533214941</v>
      </c>
      <c r="K17" s="42">
        <f t="shared" si="7"/>
        <v>-4.6779795221723877</v>
      </c>
      <c r="L17" s="43">
        <f>D17/C17</f>
        <v>62.60718345123</v>
      </c>
      <c r="M17" s="43">
        <f t="shared" ref="M17:M24" si="8">G17/F17</f>
        <v>81.288592200322796</v>
      </c>
      <c r="N17" s="43">
        <f>E17/C17</f>
        <v>55.70608754015776</v>
      </c>
      <c r="O17" s="43">
        <f t="shared" ref="O17:O24" si="9">H17/F17</f>
        <v>72.94134496054167</v>
      </c>
    </row>
    <row r="18" spans="1:15" s="110" customFormat="1">
      <c r="A18" s="119" t="s">
        <v>24</v>
      </c>
      <c r="B18" s="109" t="s">
        <v>31</v>
      </c>
      <c r="C18" s="108">
        <v>41795108.339999996</v>
      </c>
      <c r="D18" s="108">
        <v>218046308.69000003</v>
      </c>
      <c r="E18" s="108">
        <v>195496790.16999999</v>
      </c>
      <c r="F18" s="108">
        <v>48877623.530000001</v>
      </c>
      <c r="G18" s="108">
        <v>239268623.84999987</v>
      </c>
      <c r="H18" s="108">
        <v>216796216.96999988</v>
      </c>
      <c r="I18" s="49">
        <f t="shared" si="7"/>
        <v>16.94579933226704</v>
      </c>
      <c r="J18" s="42">
        <f t="shared" si="7"/>
        <v>9.732939432683521</v>
      </c>
      <c r="K18" s="42">
        <f t="shared" si="7"/>
        <v>10.895026348759153</v>
      </c>
      <c r="L18" s="43">
        <f>D18/C18</f>
        <v>5.2170293929186657</v>
      </c>
      <c r="M18" s="43">
        <f t="shared" si="8"/>
        <v>4.8952589461134934</v>
      </c>
      <c r="N18" s="43">
        <f>E18/C18</f>
        <v>4.6775040892261508</v>
      </c>
      <c r="O18" s="43">
        <f t="shared" si="9"/>
        <v>4.4354901345998377</v>
      </c>
    </row>
    <row r="19" spans="1:15">
      <c r="A19" s="119" t="s">
        <v>25</v>
      </c>
      <c r="B19" s="109" t="s">
        <v>32</v>
      </c>
      <c r="C19" s="108">
        <v>3475247.5</v>
      </c>
      <c r="D19" s="108">
        <v>13579890.810000002</v>
      </c>
      <c r="E19" s="108">
        <v>12137967.470000001</v>
      </c>
      <c r="F19" s="108">
        <v>5197822.8</v>
      </c>
      <c r="G19" s="108">
        <v>17849182.93</v>
      </c>
      <c r="H19" s="108">
        <v>16161073.550000003</v>
      </c>
      <c r="I19" s="49">
        <f t="shared" si="7"/>
        <v>49.566981919992742</v>
      </c>
      <c r="J19" s="42">
        <f t="shared" si="7"/>
        <v>31.438339083375862</v>
      </c>
      <c r="K19" s="42">
        <f t="shared" si="7"/>
        <v>33.144808551707229</v>
      </c>
      <c r="L19" s="43">
        <f>D19/C19</f>
        <v>3.9076039361225359</v>
      </c>
      <c r="M19" s="43">
        <f t="shared" si="8"/>
        <v>3.4339729569080348</v>
      </c>
      <c r="N19" s="43">
        <f>E19/C19</f>
        <v>3.4926915190932446</v>
      </c>
      <c r="O19" s="43">
        <f t="shared" si="9"/>
        <v>3.1092005579720809</v>
      </c>
    </row>
    <row r="20" spans="1:15" ht="28.5">
      <c r="A20" s="106" t="s">
        <v>26</v>
      </c>
      <c r="B20" s="107" t="s">
        <v>33</v>
      </c>
      <c r="C20" s="108">
        <v>9764161.8900000006</v>
      </c>
      <c r="D20" s="108">
        <v>110874472.19000001</v>
      </c>
      <c r="E20" s="108">
        <v>99411413.300000012</v>
      </c>
      <c r="F20" s="108">
        <v>10827463.35</v>
      </c>
      <c r="G20" s="108">
        <v>110162683.94000003</v>
      </c>
      <c r="H20" s="108">
        <v>99860128.160000011</v>
      </c>
      <c r="I20" s="49">
        <f t="shared" si="7"/>
        <v>10.889838492835549</v>
      </c>
      <c r="J20" s="42">
        <f t="shared" si="7"/>
        <v>-0.64197667500976174</v>
      </c>
      <c r="K20" s="42">
        <f t="shared" si="7"/>
        <v>0.45137157304653203</v>
      </c>
      <c r="L20" s="43">
        <f>D20/C20</f>
        <v>11.355247223374336</v>
      </c>
      <c r="M20" s="43">
        <f t="shared" si="8"/>
        <v>10.174376063808152</v>
      </c>
      <c r="N20" s="43">
        <f>E20/C20</f>
        <v>10.181254102496247</v>
      </c>
      <c r="O20" s="43">
        <f t="shared" si="9"/>
        <v>9.2228553385036403</v>
      </c>
    </row>
    <row r="21" spans="1:15">
      <c r="A21" s="106" t="s">
        <v>27</v>
      </c>
      <c r="B21" s="107" t="s">
        <v>34</v>
      </c>
      <c r="C21" s="108">
        <v>2771830.1850000001</v>
      </c>
      <c r="D21" s="108">
        <v>24869282.240000002</v>
      </c>
      <c r="E21" s="108">
        <v>22321269.920000002</v>
      </c>
      <c r="F21" s="108">
        <v>2303915.84</v>
      </c>
      <c r="G21" s="108">
        <v>19823067.040000003</v>
      </c>
      <c r="H21" s="108">
        <v>18072043.120000001</v>
      </c>
      <c r="I21" s="49">
        <f t="shared" si="7"/>
        <v>-16.881061023585044</v>
      </c>
      <c r="J21" s="42">
        <f t="shared" si="7"/>
        <v>-20.290956334411682</v>
      </c>
      <c r="K21" s="42">
        <f t="shared" si="7"/>
        <v>-19.036671368740834</v>
      </c>
      <c r="L21" s="43">
        <f>D21/C21</f>
        <v>8.9721521811048461</v>
      </c>
      <c r="M21" s="43">
        <f t="shared" si="8"/>
        <v>8.604076023888096</v>
      </c>
      <c r="N21" s="43">
        <f>E21/C21</f>
        <v>8.0528995032933448</v>
      </c>
      <c r="O21" s="43">
        <f t="shared" si="9"/>
        <v>7.8440552411845053</v>
      </c>
    </row>
    <row r="22" spans="1:15" ht="15" customHeight="1">
      <c r="A22" s="106" t="s">
        <v>28</v>
      </c>
      <c r="B22" s="107" t="s">
        <v>76</v>
      </c>
      <c r="C22" s="108">
        <v>64324.5</v>
      </c>
      <c r="D22" s="108">
        <v>557195.94999999995</v>
      </c>
      <c r="E22" s="108">
        <v>498220.51</v>
      </c>
      <c r="F22" s="108">
        <v>33711.5</v>
      </c>
      <c r="G22" s="108">
        <v>361613.01</v>
      </c>
      <c r="H22" s="108">
        <v>334542.55</v>
      </c>
      <c r="I22" s="49"/>
      <c r="J22" s="42"/>
      <c r="K22" s="42"/>
      <c r="L22" s="43"/>
      <c r="M22" s="43">
        <f t="shared" si="8"/>
        <v>10.726695934621716</v>
      </c>
      <c r="N22" s="43"/>
      <c r="O22" s="43">
        <f t="shared" si="9"/>
        <v>9.923692211856487</v>
      </c>
    </row>
    <row r="23" spans="1:15" ht="15" customHeight="1">
      <c r="A23" s="106" t="s">
        <v>29</v>
      </c>
      <c r="B23" s="107" t="s">
        <v>35</v>
      </c>
      <c r="C23" s="108">
        <v>557397</v>
      </c>
      <c r="D23" s="108">
        <v>2706055.7</v>
      </c>
      <c r="E23" s="108">
        <v>2425523.11</v>
      </c>
      <c r="F23" s="108">
        <v>559025</v>
      </c>
      <c r="G23" s="108">
        <v>2988944.05</v>
      </c>
      <c r="H23" s="108">
        <v>2684287.6099999994</v>
      </c>
      <c r="I23" s="49">
        <f t="shared" ref="I23:K24" si="10">(F23-C23)*100/C23</f>
        <v>0.2920718984852807</v>
      </c>
      <c r="J23" s="42">
        <f t="shared" si="10"/>
        <v>10.453899747887659</v>
      </c>
      <c r="K23" s="42">
        <f t="shared" si="10"/>
        <v>10.668399692138969</v>
      </c>
      <c r="L23" s="43">
        <f>D23/C23</f>
        <v>4.8548085117070956</v>
      </c>
      <c r="M23" s="43">
        <f t="shared" si="8"/>
        <v>5.3467090917221949</v>
      </c>
      <c r="N23" s="43">
        <f>E23/C23</f>
        <v>4.3515180562507512</v>
      </c>
      <c r="O23" s="43">
        <f t="shared" si="9"/>
        <v>4.8017308886006873</v>
      </c>
    </row>
    <row r="24" spans="1:15" ht="28.5">
      <c r="A24" s="106" t="s">
        <v>643</v>
      </c>
      <c r="B24" s="107" t="s">
        <v>644</v>
      </c>
      <c r="C24" s="108">
        <v>142757.70000000001</v>
      </c>
      <c r="D24" s="108">
        <v>4185862</v>
      </c>
      <c r="E24" s="108">
        <v>3735831.9000000004</v>
      </c>
      <c r="F24" s="108">
        <v>385784.5</v>
      </c>
      <c r="G24" s="108">
        <v>8209470.6299999999</v>
      </c>
      <c r="H24" s="108">
        <v>7540636.9800000004</v>
      </c>
      <c r="I24" s="49">
        <f t="shared" si="10"/>
        <v>170.23726215818832</v>
      </c>
      <c r="J24" s="42">
        <f t="shared" si="10"/>
        <v>96.123776416900512</v>
      </c>
      <c r="K24" s="42">
        <f t="shared" si="10"/>
        <v>101.84626026668919</v>
      </c>
      <c r="L24" s="43">
        <f>D24/C24</f>
        <v>29.32144465762617</v>
      </c>
      <c r="M24" s="43">
        <f t="shared" si="8"/>
        <v>21.279939007399207</v>
      </c>
      <c r="N24" s="43">
        <f>E24/C24</f>
        <v>26.169039568443594</v>
      </c>
      <c r="O24" s="43">
        <f t="shared" si="9"/>
        <v>19.546241437901212</v>
      </c>
    </row>
    <row r="25" spans="1:15">
      <c r="A25" s="106"/>
      <c r="B25" s="107"/>
      <c r="C25" s="46">
        <f t="shared" ref="C25:H25" si="11">SUM(C17:C24)</f>
        <v>58637128.115000002</v>
      </c>
      <c r="D25" s="46">
        <f t="shared" si="11"/>
        <v>378969986.45000005</v>
      </c>
      <c r="E25" s="46">
        <f t="shared" si="11"/>
        <v>339720385.69</v>
      </c>
      <c r="F25" s="46">
        <f t="shared" si="11"/>
        <v>68233612.620000005</v>
      </c>
      <c r="G25" s="46">
        <f t="shared" si="11"/>
        <v>402587068.76999992</v>
      </c>
      <c r="H25" s="46">
        <f t="shared" si="11"/>
        <v>364969523.18999994</v>
      </c>
      <c r="I25" s="41"/>
      <c r="J25" s="41"/>
      <c r="K25" s="41"/>
      <c r="L25" s="41"/>
      <c r="M25" s="41"/>
      <c r="N25" s="41"/>
      <c r="O25" s="41"/>
    </row>
    <row r="26" spans="1:15" s="147" customFormat="1" ht="28.5">
      <c r="A26" s="141" t="s">
        <v>95</v>
      </c>
      <c r="B26" s="142" t="s">
        <v>96</v>
      </c>
      <c r="C26" s="143">
        <v>5503988.870000001</v>
      </c>
      <c r="D26" s="143">
        <v>8909341.7699999996</v>
      </c>
      <c r="E26" s="143">
        <v>7988481.5200000014</v>
      </c>
      <c r="F26" s="143">
        <v>8946344.2699999996</v>
      </c>
      <c r="G26" s="143">
        <v>10989327.649999997</v>
      </c>
      <c r="H26" s="143">
        <v>10019511.769999992</v>
      </c>
      <c r="I26" s="144">
        <f t="shared" ref="I26:J30" si="12">(F26-C26)*100/C26</f>
        <v>62.542920803544398</v>
      </c>
      <c r="J26" s="145">
        <f t="shared" si="12"/>
        <v>23.346122908920545</v>
      </c>
      <c r="K26" s="145">
        <f>(H26-E26)*100/E26</f>
        <v>25.424484552102843</v>
      </c>
      <c r="L26" s="146">
        <f>D26/C26</f>
        <v>1.6187063565046775</v>
      </c>
      <c r="M26" s="146">
        <f>G26/F26</f>
        <v>1.228359575525255</v>
      </c>
      <c r="N26" s="146">
        <f>E26/C26</f>
        <v>1.4513985599683816</v>
      </c>
      <c r="O26" s="146">
        <f>H26/F26</f>
        <v>1.1199559806343102</v>
      </c>
    </row>
    <row r="27" spans="1:15" s="147" customFormat="1">
      <c r="A27" s="141" t="s">
        <v>4</v>
      </c>
      <c r="B27" s="142" t="s">
        <v>13</v>
      </c>
      <c r="C27" s="143">
        <v>7533093.9299999988</v>
      </c>
      <c r="D27" s="143">
        <v>23770647.329999991</v>
      </c>
      <c r="E27" s="143">
        <v>21292001.54999999</v>
      </c>
      <c r="F27" s="143">
        <v>8470497.8799999971</v>
      </c>
      <c r="G27" s="143">
        <v>26729651.350000001</v>
      </c>
      <c r="H27" s="143">
        <v>24250663.100000001</v>
      </c>
      <c r="I27" s="144">
        <f t="shared" si="12"/>
        <v>12.443810719880384</v>
      </c>
      <c r="J27" s="145">
        <f t="shared" si="12"/>
        <v>12.448142361969122</v>
      </c>
      <c r="K27" s="145">
        <f>(H27-E27)*100/E27</f>
        <v>13.895647823677777</v>
      </c>
      <c r="L27" s="146">
        <f>D27/C27</f>
        <v>3.1554959424221587</v>
      </c>
      <c r="M27" s="146">
        <f>G27/F27</f>
        <v>3.155617500727125</v>
      </c>
      <c r="N27" s="146">
        <f>E27/C27</f>
        <v>2.8264617098701161</v>
      </c>
      <c r="O27" s="146">
        <f>H27/F27</f>
        <v>2.862956043854179</v>
      </c>
    </row>
    <row r="28" spans="1:15" s="147" customFormat="1">
      <c r="A28" s="141" t="s">
        <v>5</v>
      </c>
      <c r="B28" s="142" t="s">
        <v>14</v>
      </c>
      <c r="C28" s="143">
        <v>69059417.799999997</v>
      </c>
      <c r="D28" s="143">
        <v>55499628.659999996</v>
      </c>
      <c r="E28" s="143">
        <v>49838719.679999992</v>
      </c>
      <c r="F28" s="143">
        <v>87801803.949999988</v>
      </c>
      <c r="G28" s="143">
        <v>79119422.659999996</v>
      </c>
      <c r="H28" s="143">
        <v>71865524.599999994</v>
      </c>
      <c r="I28" s="144">
        <f t="shared" si="12"/>
        <v>27.139507900687793</v>
      </c>
      <c r="J28" s="145">
        <f t="shared" si="12"/>
        <v>42.558472138072865</v>
      </c>
      <c r="K28" s="145">
        <f>(H28-E28)*100/E28</f>
        <v>44.196169286506041</v>
      </c>
      <c r="L28" s="146">
        <f>D28/C28</f>
        <v>0.80365039885986411</v>
      </c>
      <c r="M28" s="146">
        <f>G28/F28</f>
        <v>0.90111386213722555</v>
      </c>
      <c r="N28" s="146">
        <f>E28/C28</f>
        <v>0.72167882770653757</v>
      </c>
      <c r="O28" s="146">
        <f>H28/F28</f>
        <v>0.81849713066174423</v>
      </c>
    </row>
    <row r="29" spans="1:15" s="147" customFormat="1">
      <c r="A29" s="141" t="s">
        <v>830</v>
      </c>
      <c r="B29" s="142"/>
      <c r="C29" s="143"/>
      <c r="D29" s="143"/>
      <c r="E29" s="143"/>
      <c r="F29" s="143">
        <v>12900</v>
      </c>
      <c r="G29" s="143">
        <v>12405.68</v>
      </c>
      <c r="H29" s="143">
        <v>11203.77</v>
      </c>
      <c r="I29" s="144"/>
      <c r="J29" s="145"/>
      <c r="K29" s="145"/>
      <c r="L29" s="146"/>
      <c r="M29" s="146"/>
      <c r="N29" s="146"/>
      <c r="O29" s="146"/>
    </row>
    <row r="30" spans="1:15" s="147" customFormat="1">
      <c r="A30" s="141" t="s">
        <v>6</v>
      </c>
      <c r="B30" s="142" t="s">
        <v>15</v>
      </c>
      <c r="C30" s="143">
        <v>868182.89</v>
      </c>
      <c r="D30" s="143">
        <v>3999571.8</v>
      </c>
      <c r="E30" s="143">
        <v>3597711.15</v>
      </c>
      <c r="F30" s="143">
        <v>1445288.3</v>
      </c>
      <c r="G30" s="143">
        <v>6098863.3799999999</v>
      </c>
      <c r="H30" s="143">
        <v>5567389.3099999996</v>
      </c>
      <c r="I30" s="144">
        <f t="shared" si="12"/>
        <v>66.472792385945311</v>
      </c>
      <c r="J30" s="145">
        <f t="shared" si="12"/>
        <v>52.487908330586791</v>
      </c>
      <c r="K30" s="145">
        <f>(H30-E30)*100/E30</f>
        <v>54.748090601992871</v>
      </c>
      <c r="L30" s="146">
        <f>D30/C30</f>
        <v>4.6068309408861996</v>
      </c>
      <c r="M30" s="146">
        <f>G30/F30</f>
        <v>4.2198247782120699</v>
      </c>
      <c r="N30" s="146">
        <f>E30/C30</f>
        <v>4.1439553709702803</v>
      </c>
      <c r="O30" s="146">
        <f>H30/F30</f>
        <v>3.8520960212574886</v>
      </c>
    </row>
    <row r="31" spans="1:15" s="147" customFormat="1">
      <c r="A31" s="141" t="s">
        <v>831</v>
      </c>
      <c r="B31" s="142"/>
      <c r="C31" s="143">
        <v>32.4</v>
      </c>
      <c r="D31" s="143">
        <v>42</v>
      </c>
      <c r="E31" s="143">
        <v>38.11</v>
      </c>
      <c r="F31" s="143"/>
      <c r="G31" s="143"/>
      <c r="H31" s="143"/>
      <c r="I31" s="144"/>
      <c r="J31" s="145"/>
      <c r="K31" s="145"/>
      <c r="L31" s="146"/>
      <c r="M31" s="146"/>
      <c r="N31" s="146"/>
      <c r="O31" s="146"/>
    </row>
    <row r="32" spans="1:15" s="147" customFormat="1">
      <c r="A32" s="141"/>
      <c r="B32" s="142"/>
      <c r="C32" s="148">
        <f t="shared" ref="C32:H32" si="13">SUM(C26:C31)</f>
        <v>82964715.890000001</v>
      </c>
      <c r="D32" s="148">
        <f t="shared" si="13"/>
        <v>92179231.559999987</v>
      </c>
      <c r="E32" s="148">
        <f t="shared" si="13"/>
        <v>82716952.00999999</v>
      </c>
      <c r="F32" s="148">
        <f t="shared" si="13"/>
        <v>106676834.39999999</v>
      </c>
      <c r="G32" s="148">
        <f t="shared" si="13"/>
        <v>122949670.72</v>
      </c>
      <c r="H32" s="148">
        <f t="shared" si="13"/>
        <v>111714292.54999998</v>
      </c>
      <c r="I32" s="144"/>
      <c r="J32" s="144"/>
      <c r="K32" s="144"/>
      <c r="L32" s="144"/>
      <c r="M32" s="144"/>
      <c r="N32" s="144"/>
      <c r="O32" s="144"/>
    </row>
    <row r="33" spans="1:15" s="147" customFormat="1" ht="15" customHeight="1">
      <c r="A33" s="141" t="s">
        <v>9</v>
      </c>
      <c r="B33" s="142" t="s">
        <v>75</v>
      </c>
      <c r="C33" s="143">
        <v>1928856.2599999998</v>
      </c>
      <c r="D33" s="143">
        <v>2887456.0600000005</v>
      </c>
      <c r="E33" s="143">
        <v>2585828.5599999996</v>
      </c>
      <c r="F33" s="143">
        <v>2948544.7399999998</v>
      </c>
      <c r="G33" s="143">
        <v>3826863.8900000015</v>
      </c>
      <c r="H33" s="143">
        <v>3467898.9599999986</v>
      </c>
      <c r="I33" s="144"/>
      <c r="J33" s="145"/>
      <c r="K33" s="145"/>
      <c r="L33" s="146">
        <f>D33/C33</f>
        <v>1.4969783492316846</v>
      </c>
      <c r="M33" s="146"/>
      <c r="N33" s="146">
        <f>E33/C33</f>
        <v>1.3406020000681647</v>
      </c>
      <c r="O33" s="146"/>
    </row>
    <row r="34" spans="1:15" s="147" customFormat="1" ht="15" customHeight="1">
      <c r="A34" s="141" t="s">
        <v>72</v>
      </c>
      <c r="B34" s="142" t="s">
        <v>73</v>
      </c>
      <c r="C34" s="143">
        <v>718851.47000000009</v>
      </c>
      <c r="D34" s="143">
        <v>1602979.4000000001</v>
      </c>
      <c r="E34" s="143">
        <v>1439447.3599999996</v>
      </c>
      <c r="F34" s="143">
        <v>1301295.0300000003</v>
      </c>
      <c r="G34" s="143">
        <v>2899864.560000001</v>
      </c>
      <c r="H34" s="143">
        <v>2633043.1</v>
      </c>
      <c r="I34" s="144">
        <f t="shared" ref="I34:K36" si="14">(F34-C34)*100/C34</f>
        <v>81.024187096675206</v>
      </c>
      <c r="J34" s="145">
        <f t="shared" si="14"/>
        <v>80.904667895295518</v>
      </c>
      <c r="K34" s="145">
        <f t="shared" si="14"/>
        <v>82.920416068566809</v>
      </c>
      <c r="L34" s="146">
        <f>D34/C34</f>
        <v>2.2299173986526033</v>
      </c>
      <c r="M34" s="146">
        <f>G34/F34</f>
        <v>2.2284451205504108</v>
      </c>
      <c r="N34" s="146">
        <f>E34/C34</f>
        <v>2.0024266765427905</v>
      </c>
      <c r="O34" s="146">
        <f>H34/F34</f>
        <v>2.0234021027499041</v>
      </c>
    </row>
    <row r="35" spans="1:15" s="147" customFormat="1" ht="15" customHeight="1">
      <c r="A35" s="141" t="s">
        <v>795</v>
      </c>
      <c r="B35" s="142"/>
      <c r="C35" s="143"/>
      <c r="D35" s="143"/>
      <c r="E35" s="143"/>
      <c r="F35" s="143">
        <v>62.8</v>
      </c>
      <c r="G35" s="143">
        <v>533.67999999999995</v>
      </c>
      <c r="H35" s="143">
        <v>496.76</v>
      </c>
      <c r="I35" s="144"/>
      <c r="J35" s="145"/>
      <c r="K35" s="145"/>
      <c r="L35" s="146"/>
      <c r="M35" s="146"/>
      <c r="N35" s="146"/>
      <c r="O35" s="146"/>
    </row>
    <row r="36" spans="1:15" s="147" customFormat="1" ht="15" customHeight="1">
      <c r="A36" s="141" t="s">
        <v>71</v>
      </c>
      <c r="B36" s="142" t="s">
        <v>17</v>
      </c>
      <c r="C36" s="143">
        <v>372232.06</v>
      </c>
      <c r="D36" s="143">
        <v>3177161.64</v>
      </c>
      <c r="E36" s="143">
        <v>2843405.8900000006</v>
      </c>
      <c r="F36" s="143">
        <v>215745.14</v>
      </c>
      <c r="G36" s="143">
        <v>1852724.1300000004</v>
      </c>
      <c r="H36" s="143">
        <v>1690142.8199999998</v>
      </c>
      <c r="I36" s="144">
        <f t="shared" si="14"/>
        <v>-42.040150974636624</v>
      </c>
      <c r="J36" s="145">
        <f t="shared" si="14"/>
        <v>-41.686185975731462</v>
      </c>
      <c r="K36" s="145">
        <f t="shared" si="14"/>
        <v>-40.559213654860947</v>
      </c>
      <c r="L36" s="146">
        <f>D36/C36</f>
        <v>8.5354325471051578</v>
      </c>
      <c r="M36" s="146">
        <f>G36/F36</f>
        <v>8.5875590523151537</v>
      </c>
      <c r="N36" s="146">
        <f>E36/C36</f>
        <v>7.6387990061898501</v>
      </c>
      <c r="O36" s="146">
        <f>H36/F36</f>
        <v>7.8339786472130948</v>
      </c>
    </row>
    <row r="37" spans="1:15" s="147" customFormat="1" ht="15" customHeight="1">
      <c r="A37" s="141" t="s">
        <v>37</v>
      </c>
      <c r="B37" s="142" t="s">
        <v>38</v>
      </c>
      <c r="C37" s="149"/>
      <c r="D37" s="149"/>
      <c r="E37" s="149"/>
      <c r="F37" s="150">
        <v>7</v>
      </c>
      <c r="G37" s="150">
        <v>48.61</v>
      </c>
      <c r="H37" s="150">
        <v>46.26</v>
      </c>
      <c r="I37" s="144"/>
      <c r="J37" s="145"/>
      <c r="K37" s="145"/>
      <c r="L37" s="146"/>
      <c r="M37" s="146">
        <f>G37/F37</f>
        <v>6.944285714285714</v>
      </c>
      <c r="N37" s="146"/>
      <c r="O37" s="146">
        <f>H37/F37</f>
        <v>6.6085714285714285</v>
      </c>
    </row>
    <row r="38" spans="1:15" s="147" customFormat="1">
      <c r="A38" s="141"/>
      <c r="B38" s="142"/>
      <c r="C38" s="148">
        <f t="shared" ref="C38:H38" si="15">SUM(C33:C37)</f>
        <v>3019939.79</v>
      </c>
      <c r="D38" s="148">
        <f t="shared" si="15"/>
        <v>7667597.1000000015</v>
      </c>
      <c r="E38" s="148">
        <f t="shared" si="15"/>
        <v>6868681.8099999996</v>
      </c>
      <c r="F38" s="148">
        <f t="shared" si="15"/>
        <v>4465654.709999999</v>
      </c>
      <c r="G38" s="148">
        <f t="shared" si="15"/>
        <v>8580034.8700000029</v>
      </c>
      <c r="H38" s="148">
        <f t="shared" si="15"/>
        <v>7791627.8999999985</v>
      </c>
      <c r="I38" s="144">
        <f>(F38-C38)*100/C38</f>
        <v>47.872309401241374</v>
      </c>
      <c r="J38" s="145">
        <f>(G38-D38)*100/D38</f>
        <v>11.899918032991083</v>
      </c>
      <c r="K38" s="145">
        <f>(H38-E38)*100/E38</f>
        <v>13.437019147637573</v>
      </c>
      <c r="L38" s="146">
        <f>D38/C38</f>
        <v>2.538990057149451</v>
      </c>
      <c r="M38" s="146">
        <f>G38/F38</f>
        <v>1.9213386227078011</v>
      </c>
      <c r="N38" s="146">
        <f>E38/C38</f>
        <v>2.2744432961029331</v>
      </c>
      <c r="O38" s="146">
        <f>H38/F38</f>
        <v>1.7447896010750907</v>
      </c>
    </row>
    <row r="39" spans="1:15" s="147" customFormat="1">
      <c r="A39" s="151"/>
      <c r="C39" s="152" t="s">
        <v>123</v>
      </c>
      <c r="D39" s="152" t="s">
        <v>123</v>
      </c>
      <c r="E39" s="152"/>
      <c r="F39" s="152" t="s">
        <v>123</v>
      </c>
      <c r="G39" s="152" t="s">
        <v>123</v>
      </c>
      <c r="H39" s="152"/>
      <c r="I39" s="153"/>
      <c r="J39" s="153"/>
      <c r="K39" s="153"/>
      <c r="L39" s="153"/>
      <c r="N39" s="153"/>
    </row>
    <row r="40" spans="1:15" s="147" customFormat="1">
      <c r="A40" s="151"/>
      <c r="B40" s="154" t="s">
        <v>114</v>
      </c>
      <c r="C40" s="155" t="s">
        <v>687</v>
      </c>
      <c r="D40" s="155" t="s">
        <v>688</v>
      </c>
      <c r="E40" s="155" t="s">
        <v>736</v>
      </c>
      <c r="F40" s="155" t="s">
        <v>737</v>
      </c>
      <c r="G40" s="155" t="s">
        <v>689</v>
      </c>
      <c r="H40" s="155" t="s">
        <v>690</v>
      </c>
      <c r="I40" s="155" t="s">
        <v>738</v>
      </c>
      <c r="J40" s="155" t="s">
        <v>739</v>
      </c>
      <c r="K40" s="155" t="s">
        <v>654</v>
      </c>
      <c r="L40" s="155" t="s">
        <v>657</v>
      </c>
      <c r="M40" s="156"/>
    </row>
    <row r="41" spans="1:15" s="147" customFormat="1" ht="15">
      <c r="A41" s="151"/>
      <c r="B41" s="157" t="s">
        <v>115</v>
      </c>
      <c r="C41" s="158">
        <f>D7+D36+D37</f>
        <v>382147148.08999997</v>
      </c>
      <c r="D41" s="158">
        <f>E7+E36+E37</f>
        <v>342563791.57999992</v>
      </c>
      <c r="E41" s="158">
        <f>G7+G36+G37</f>
        <v>404439841.50999993</v>
      </c>
      <c r="F41" s="158">
        <f>H7+H36+H37</f>
        <v>366659712.2699998</v>
      </c>
      <c r="G41" s="159">
        <f t="shared" ref="G41:J47" si="16">C41*100/C$47</f>
        <v>73.845647752041344</v>
      </c>
      <c r="H41" s="159">
        <f t="shared" si="16"/>
        <v>73.829872756801151</v>
      </c>
      <c r="I41" s="159">
        <f t="shared" si="16"/>
        <v>67.209180751724688</v>
      </c>
      <c r="J41" s="159">
        <f t="shared" si="16"/>
        <v>67.259417428366518</v>
      </c>
      <c r="K41" s="145">
        <f t="shared" ref="K41:L47" si="17">(E41-C41)*100/C41</f>
        <v>5.8335365137278945</v>
      </c>
      <c r="L41" s="145">
        <f t="shared" si="17"/>
        <v>7.0339952097280207</v>
      </c>
      <c r="M41" s="158"/>
    </row>
    <row r="42" spans="1:15" s="147" customFormat="1" ht="15">
      <c r="A42" s="151"/>
      <c r="B42" s="157" t="s">
        <v>351</v>
      </c>
      <c r="C42" s="158">
        <f>D28</f>
        <v>55499628.659999996</v>
      </c>
      <c r="D42" s="158">
        <f>E28</f>
        <v>49838719.679999992</v>
      </c>
      <c r="E42" s="158">
        <f>G28</f>
        <v>79119422.659999996</v>
      </c>
      <c r="F42" s="158">
        <f>H28</f>
        <v>71865524.599999994</v>
      </c>
      <c r="G42" s="159">
        <f t="shared" si="16"/>
        <v>10.724680398321951</v>
      </c>
      <c r="H42" s="159">
        <f t="shared" si="16"/>
        <v>10.741317158375088</v>
      </c>
      <c r="I42" s="159">
        <f t="shared" si="16"/>
        <v>13.147941999667122</v>
      </c>
      <c r="J42" s="159">
        <f t="shared" si="16"/>
        <v>13.18288635491146</v>
      </c>
      <c r="K42" s="145">
        <f t="shared" si="17"/>
        <v>42.558472138072865</v>
      </c>
      <c r="L42" s="145">
        <f t="shared" si="17"/>
        <v>44.196169286506041</v>
      </c>
      <c r="M42" s="158"/>
    </row>
    <row r="43" spans="1:15" s="147" customFormat="1" ht="15">
      <c r="A43" s="151"/>
      <c r="B43" s="157" t="s">
        <v>350</v>
      </c>
      <c r="C43" s="158">
        <f>D15</f>
        <v>36450981.5</v>
      </c>
      <c r="D43" s="158">
        <f>E15</f>
        <v>32685919.91</v>
      </c>
      <c r="E43" s="158">
        <f>G15</f>
        <v>61930241.939999998</v>
      </c>
      <c r="F43" s="158">
        <f>H15</f>
        <v>55539281.299999997</v>
      </c>
      <c r="G43" s="159">
        <f t="shared" si="16"/>
        <v>7.0437431065984013</v>
      </c>
      <c r="H43" s="159">
        <f t="shared" si="16"/>
        <v>7.044519494497516</v>
      </c>
      <c r="I43" s="159">
        <f t="shared" si="16"/>
        <v>10.291470813071681</v>
      </c>
      <c r="J43" s="159">
        <f t="shared" si="16"/>
        <v>10.18802878969535</v>
      </c>
      <c r="K43" s="145">
        <f t="shared" si="17"/>
        <v>69.900066861025408</v>
      </c>
      <c r="L43" s="145">
        <f t="shared" si="17"/>
        <v>69.918060904898041</v>
      </c>
      <c r="M43" s="158"/>
    </row>
    <row r="44" spans="1:15" s="147" customFormat="1" ht="15">
      <c r="A44" s="151"/>
      <c r="B44" s="157" t="s">
        <v>116</v>
      </c>
      <c r="C44" s="158">
        <f>D26+D27</f>
        <v>32679989.09999999</v>
      </c>
      <c r="D44" s="158">
        <f>E26+E27</f>
        <v>29280483.069999993</v>
      </c>
      <c r="E44" s="158">
        <f>G26+G27</f>
        <v>37718979</v>
      </c>
      <c r="F44" s="158">
        <f>H26+H27</f>
        <v>34270174.86999999</v>
      </c>
      <c r="G44" s="159">
        <f t="shared" si="16"/>
        <v>6.3150411449643906</v>
      </c>
      <c r="H44" s="159">
        <f t="shared" si="16"/>
        <v>6.3105745337096559</v>
      </c>
      <c r="I44" s="159">
        <f t="shared" si="16"/>
        <v>6.2680809781665081</v>
      </c>
      <c r="J44" s="159">
        <f t="shared" si="16"/>
        <v>6.286461042185902</v>
      </c>
      <c r="K44" s="145">
        <f t="shared" si="17"/>
        <v>15.419190883389893</v>
      </c>
      <c r="L44" s="145">
        <f t="shared" si="17"/>
        <v>17.041015983483902</v>
      </c>
      <c r="M44" s="158"/>
    </row>
    <row r="45" spans="1:15" s="147" customFormat="1" ht="15">
      <c r="A45" s="151"/>
      <c r="B45" s="157" t="s">
        <v>117</v>
      </c>
      <c r="C45" s="158">
        <f>D30</f>
        <v>3999571.8</v>
      </c>
      <c r="D45" s="158">
        <f>E30</f>
        <v>3597711.15</v>
      </c>
      <c r="E45" s="158">
        <f>G30</f>
        <v>6098863.3799999999</v>
      </c>
      <c r="F45" s="158">
        <f>H30</f>
        <v>5567389.3099999996</v>
      </c>
      <c r="G45" s="159">
        <f t="shared" si="16"/>
        <v>0.77287236546964744</v>
      </c>
      <c r="H45" s="159">
        <f t="shared" si="16"/>
        <v>0.77538421441191363</v>
      </c>
      <c r="I45" s="159">
        <f t="shared" si="16"/>
        <v>1.0134995844032335</v>
      </c>
      <c r="J45" s="159">
        <f t="shared" si="16"/>
        <v>1.0212721743254198</v>
      </c>
      <c r="K45" s="145">
        <f t="shared" si="17"/>
        <v>52.487908330586791</v>
      </c>
      <c r="L45" s="145">
        <f t="shared" si="17"/>
        <v>54.748090601992871</v>
      </c>
      <c r="M45" s="158"/>
    </row>
    <row r="46" spans="1:15" s="147" customFormat="1" ht="15">
      <c r="A46" s="151"/>
      <c r="B46" s="157" t="s">
        <v>118</v>
      </c>
      <c r="C46" s="158">
        <f>C47-SUM(C41:C45)</f>
        <v>6717157.1300000548</v>
      </c>
      <c r="D46" s="158">
        <f>D47-SUM(D41:D45)</f>
        <v>6024139.8500000238</v>
      </c>
      <c r="E46" s="158">
        <f>E47-SUM(E41:E45)</f>
        <v>12455441.929999948</v>
      </c>
      <c r="F46" s="158">
        <f>F47-SUM(F41:F45)</f>
        <v>11240481.01000011</v>
      </c>
      <c r="G46" s="159">
        <f t="shared" si="16"/>
        <v>1.2980152326042629</v>
      </c>
      <c r="H46" s="159">
        <f t="shared" si="16"/>
        <v>1.2983318422046672</v>
      </c>
      <c r="I46" s="159">
        <f t="shared" si="16"/>
        <v>2.0698258729667685</v>
      </c>
      <c r="J46" s="159">
        <f t="shared" si="16"/>
        <v>2.0619342105153415</v>
      </c>
      <c r="K46" s="145">
        <f t="shared" si="17"/>
        <v>85.427282538496257</v>
      </c>
      <c r="L46" s="145">
        <f t="shared" si="17"/>
        <v>86.590638495885273</v>
      </c>
      <c r="M46" s="158"/>
    </row>
    <row r="47" spans="1:15" s="147" customFormat="1" ht="15">
      <c r="A47" s="151"/>
      <c r="B47" s="157" t="s">
        <v>120</v>
      </c>
      <c r="C47" s="158">
        <f>D13</f>
        <v>517494476.28000003</v>
      </c>
      <c r="D47" s="158">
        <f>E13</f>
        <v>463990765.23999995</v>
      </c>
      <c r="E47" s="158">
        <f>G13</f>
        <v>601762790.41999984</v>
      </c>
      <c r="F47" s="158">
        <f>H13</f>
        <v>545142563.3599999</v>
      </c>
      <c r="G47" s="159">
        <f t="shared" si="16"/>
        <v>100</v>
      </c>
      <c r="H47" s="159">
        <f t="shared" si="16"/>
        <v>100</v>
      </c>
      <c r="I47" s="159">
        <f t="shared" si="16"/>
        <v>100</v>
      </c>
      <c r="J47" s="159">
        <f t="shared" si="16"/>
        <v>100</v>
      </c>
      <c r="K47" s="145">
        <f t="shared" si="17"/>
        <v>16.283906013018942</v>
      </c>
      <c r="L47" s="145">
        <f t="shared" si="17"/>
        <v>17.48995975771717</v>
      </c>
      <c r="M47" s="158"/>
    </row>
  </sheetData>
  <mergeCells count="4">
    <mergeCell ref="A1:J1"/>
    <mergeCell ref="A2:J2"/>
    <mergeCell ref="C3:D3"/>
    <mergeCell ref="F3:G3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theme="4" tint="0.39997558519241921"/>
    <pageSetUpPr fitToPage="1"/>
  </sheetPr>
  <dimension ref="A1:P57"/>
  <sheetViews>
    <sheetView tabSelected="1" view="pageBreakPreview" zoomScale="88" zoomScaleNormal="100" zoomScaleSheetLayoutView="88" workbookViewId="0">
      <selection activeCell="E15" sqref="E15"/>
    </sheetView>
  </sheetViews>
  <sheetFormatPr defaultRowHeight="10.5"/>
  <cols>
    <col min="1" max="1" width="16.140625" style="50" bestFit="1" customWidth="1"/>
    <col min="2" max="2" width="40.42578125" style="50" customWidth="1"/>
    <col min="3" max="3" width="20.7109375" style="50" customWidth="1"/>
    <col min="4" max="4" width="9.140625" style="59" customWidth="1"/>
    <col min="5" max="6" width="11.140625" style="59" bestFit="1" customWidth="1"/>
    <col min="7" max="7" width="10" style="59" bestFit="1" customWidth="1"/>
    <col min="8" max="9" width="11.140625" style="59" bestFit="1" customWidth="1"/>
    <col min="10" max="12" width="9.7109375" style="50" bestFit="1" customWidth="1"/>
    <col min="13" max="13" width="10.140625" style="50" customWidth="1"/>
    <col min="14" max="14" width="10" style="50" customWidth="1"/>
    <col min="15" max="15" width="9.85546875" style="50" customWidth="1"/>
    <col min="16" max="16" width="10.7109375" style="50" customWidth="1"/>
    <col min="17" max="16384" width="9.140625" style="50"/>
  </cols>
  <sheetData>
    <row r="1" spans="1:16" ht="12.75" customHeight="1">
      <c r="A1" s="175" t="s">
        <v>124</v>
      </c>
      <c r="B1" s="175"/>
      <c r="C1" s="175"/>
      <c r="D1" s="175"/>
      <c r="E1" s="175"/>
      <c r="F1" s="175"/>
      <c r="G1" s="175"/>
    </row>
    <row r="2" spans="1:16" s="53" customFormat="1" ht="12.75" customHeight="1">
      <c r="A2" s="176" t="s">
        <v>860</v>
      </c>
      <c r="B2" s="176"/>
      <c r="C2" s="176"/>
      <c r="D2" s="176"/>
      <c r="E2" s="176"/>
      <c r="F2" s="176"/>
      <c r="G2" s="176"/>
      <c r="H2" s="52"/>
      <c r="I2" s="52"/>
      <c r="J2" s="52"/>
      <c r="K2" s="52"/>
    </row>
    <row r="3" spans="1:16" s="53" customFormat="1" ht="12.75" customHeight="1">
      <c r="A3" s="65"/>
      <c r="B3" s="65"/>
      <c r="C3" s="65"/>
      <c r="D3" s="51"/>
      <c r="E3" s="51"/>
      <c r="F3" s="51"/>
      <c r="G3" s="51"/>
      <c r="H3" s="59"/>
      <c r="I3" s="59"/>
      <c r="J3" s="50"/>
      <c r="K3" s="50"/>
      <c r="L3" s="50"/>
      <c r="M3" s="50"/>
      <c r="N3" s="50"/>
      <c r="O3" s="50"/>
      <c r="P3" s="50"/>
    </row>
    <row r="4" spans="1:16" ht="31.5">
      <c r="A4" s="54" t="s">
        <v>125</v>
      </c>
      <c r="B4" s="54" t="s">
        <v>126</v>
      </c>
      <c r="C4" s="54" t="s">
        <v>127</v>
      </c>
      <c r="D4" s="55" t="s">
        <v>683</v>
      </c>
      <c r="E4" s="55" t="s">
        <v>684</v>
      </c>
      <c r="F4" s="55" t="s">
        <v>717</v>
      </c>
      <c r="G4" s="55" t="s">
        <v>740</v>
      </c>
      <c r="H4" s="55" t="s">
        <v>741</v>
      </c>
      <c r="I4" s="55" t="s">
        <v>742</v>
      </c>
      <c r="J4" s="56" t="s">
        <v>78</v>
      </c>
      <c r="K4" s="57" t="s">
        <v>79</v>
      </c>
      <c r="L4" s="57" t="s">
        <v>656</v>
      </c>
      <c r="M4" s="58" t="s">
        <v>685</v>
      </c>
      <c r="N4" s="58" t="s">
        <v>743</v>
      </c>
      <c r="O4" s="58" t="s">
        <v>686</v>
      </c>
      <c r="P4" s="58" t="s">
        <v>744</v>
      </c>
    </row>
    <row r="5" spans="1:16">
      <c r="A5" s="60" t="s">
        <v>165</v>
      </c>
      <c r="B5" s="60" t="s">
        <v>166</v>
      </c>
      <c r="C5" s="60" t="s">
        <v>62</v>
      </c>
      <c r="D5" s="61">
        <v>47989.78</v>
      </c>
      <c r="E5" s="61">
        <v>371113.8</v>
      </c>
      <c r="F5" s="61">
        <v>331140.99</v>
      </c>
      <c r="G5" s="61">
        <v>46420.51</v>
      </c>
      <c r="H5" s="61">
        <v>391419.1</v>
      </c>
      <c r="I5" s="61">
        <v>358428.59</v>
      </c>
      <c r="J5" s="70">
        <f>(G5-D5)*100/D5</f>
        <v>-3.2700087393607489</v>
      </c>
      <c r="K5" s="71">
        <f>(H5-E5)*100/E5</f>
        <v>5.4714483805237073</v>
      </c>
      <c r="L5" s="71">
        <f>(I5-F5)*100/F5</f>
        <v>8.2404778701664316</v>
      </c>
      <c r="M5" s="72">
        <f>E5/D5</f>
        <v>7.7331840237650598</v>
      </c>
      <c r="N5" s="72">
        <f>H5/G5</f>
        <v>8.4320292905011165</v>
      </c>
      <c r="O5" s="72">
        <f>F5/D5</f>
        <v>6.9002398010576416</v>
      </c>
      <c r="P5" s="72">
        <f>I5/G5</f>
        <v>7.7213410623881558</v>
      </c>
    </row>
    <row r="6" spans="1:16">
      <c r="A6" s="60" t="s">
        <v>165</v>
      </c>
      <c r="B6" s="60" t="s">
        <v>166</v>
      </c>
      <c r="C6" s="60" t="s">
        <v>50</v>
      </c>
      <c r="D6" s="61">
        <v>427.68</v>
      </c>
      <c r="E6" s="61">
        <v>3839.4</v>
      </c>
      <c r="F6" s="61">
        <v>3530.93</v>
      </c>
      <c r="G6" s="61"/>
      <c r="H6" s="61"/>
      <c r="I6" s="61"/>
      <c r="J6" s="70">
        <f t="shared" ref="J6:J51" si="0">(G6-D6)*100/D6</f>
        <v>-100</v>
      </c>
      <c r="K6" s="71">
        <f t="shared" ref="K6:K53" si="1">(H6-E6)*100/E6</f>
        <v>-100</v>
      </c>
      <c r="L6" s="71">
        <f t="shared" ref="L6:L53" si="2">(I6-F6)*100/F6</f>
        <v>-100</v>
      </c>
      <c r="M6" s="72">
        <f t="shared" ref="M6:M53" si="3">E6/D6</f>
        <v>8.9772727272727266</v>
      </c>
      <c r="N6" s="72"/>
      <c r="O6" s="72">
        <f t="shared" ref="O6:O53" si="4">F6/D6</f>
        <v>8.2560091657313883</v>
      </c>
      <c r="P6" s="72"/>
    </row>
    <row r="7" spans="1:16">
      <c r="A7" s="60" t="s">
        <v>165</v>
      </c>
      <c r="B7" s="60" t="s">
        <v>166</v>
      </c>
      <c r="C7" s="60" t="s">
        <v>672</v>
      </c>
      <c r="D7" s="61">
        <v>6266.52</v>
      </c>
      <c r="E7" s="61">
        <v>47066.16</v>
      </c>
      <c r="F7" s="61">
        <v>42369.63</v>
      </c>
      <c r="G7" s="61"/>
      <c r="H7" s="61"/>
      <c r="I7" s="61"/>
      <c r="J7" s="70">
        <f t="shared" si="0"/>
        <v>-100</v>
      </c>
      <c r="K7" s="71">
        <f t="shared" si="1"/>
        <v>-99.999999999999986</v>
      </c>
      <c r="L7" s="71">
        <f t="shared" si="2"/>
        <v>-100</v>
      </c>
      <c r="M7" s="72">
        <f t="shared" si="3"/>
        <v>7.5107332299266583</v>
      </c>
      <c r="N7" s="72"/>
      <c r="O7" s="72">
        <f t="shared" si="4"/>
        <v>6.7612694126883808</v>
      </c>
      <c r="P7" s="72"/>
    </row>
    <row r="8" spans="1:16">
      <c r="A8" s="60" t="s">
        <v>165</v>
      </c>
      <c r="B8" s="60" t="s">
        <v>166</v>
      </c>
      <c r="C8" s="60" t="s">
        <v>232</v>
      </c>
      <c r="D8" s="61">
        <v>139.19999999999999</v>
      </c>
      <c r="E8" s="61">
        <v>2094.6</v>
      </c>
      <c r="F8" s="61">
        <v>1881.37</v>
      </c>
      <c r="G8" s="61"/>
      <c r="H8" s="61"/>
      <c r="I8" s="61"/>
      <c r="J8" s="70">
        <f t="shared" si="0"/>
        <v>-100</v>
      </c>
      <c r="K8" s="71">
        <f t="shared" si="1"/>
        <v>-100</v>
      </c>
      <c r="L8" s="71">
        <f t="shared" si="2"/>
        <v>-100</v>
      </c>
      <c r="M8" s="72">
        <f t="shared" si="3"/>
        <v>15.047413793103448</v>
      </c>
      <c r="N8" s="72"/>
      <c r="O8" s="72">
        <f t="shared" si="4"/>
        <v>13.515589080459771</v>
      </c>
      <c r="P8" s="72"/>
    </row>
    <row r="9" spans="1:16">
      <c r="A9" s="60" t="s">
        <v>165</v>
      </c>
      <c r="B9" s="60" t="s">
        <v>166</v>
      </c>
      <c r="C9" s="60" t="s">
        <v>91</v>
      </c>
      <c r="D9" s="61"/>
      <c r="E9" s="61"/>
      <c r="F9" s="61"/>
      <c r="G9" s="61">
        <v>4099.2</v>
      </c>
      <c r="H9" s="61">
        <v>38079.199999999997</v>
      </c>
      <c r="I9" s="61">
        <v>32167.439999999999</v>
      </c>
      <c r="J9" s="70"/>
      <c r="K9" s="70"/>
      <c r="L9" s="70"/>
      <c r="M9" s="70"/>
      <c r="N9" s="72">
        <f t="shared" ref="N9:N53" si="5">H9/G9</f>
        <v>9.2894223263075713</v>
      </c>
      <c r="O9" s="72"/>
      <c r="P9" s="72">
        <f t="shared" ref="P9:P53" si="6">I9/G9</f>
        <v>7.8472482435597186</v>
      </c>
    </row>
    <row r="10" spans="1:16">
      <c r="A10" s="60" t="s">
        <v>165</v>
      </c>
      <c r="B10" s="60" t="s">
        <v>166</v>
      </c>
      <c r="C10" s="60" t="s">
        <v>45</v>
      </c>
      <c r="D10" s="61"/>
      <c r="E10" s="61"/>
      <c r="F10" s="61"/>
      <c r="G10" s="61">
        <v>413.44</v>
      </c>
      <c r="H10" s="61">
        <v>3075.2</v>
      </c>
      <c r="I10" s="61">
        <v>2868.46</v>
      </c>
      <c r="J10" s="70"/>
      <c r="K10" s="70"/>
      <c r="L10" s="70"/>
      <c r="M10" s="70"/>
      <c r="N10" s="72">
        <f t="shared" si="5"/>
        <v>7.4380804953560364</v>
      </c>
      <c r="O10" s="72"/>
      <c r="P10" s="72">
        <f t="shared" si="6"/>
        <v>6.938032120743034</v>
      </c>
    </row>
    <row r="11" spans="1:16">
      <c r="A11" s="60" t="s">
        <v>165</v>
      </c>
      <c r="B11" s="60" t="s">
        <v>166</v>
      </c>
      <c r="C11" s="60" t="s">
        <v>98</v>
      </c>
      <c r="D11" s="61"/>
      <c r="E11" s="61"/>
      <c r="F11" s="61"/>
      <c r="G11" s="61">
        <v>7236</v>
      </c>
      <c r="H11" s="61">
        <v>48336.5</v>
      </c>
      <c r="I11" s="61">
        <v>42796.05</v>
      </c>
      <c r="J11" s="70"/>
      <c r="K11" s="70"/>
      <c r="L11" s="70"/>
      <c r="M11" s="70"/>
      <c r="N11" s="72">
        <f t="shared" si="5"/>
        <v>6.6800027639579875</v>
      </c>
      <c r="O11" s="72"/>
      <c r="P11" s="72">
        <f t="shared" si="6"/>
        <v>5.9143242122719739</v>
      </c>
    </row>
    <row r="12" spans="1:16">
      <c r="A12" s="60" t="s">
        <v>165</v>
      </c>
      <c r="B12" s="60" t="s">
        <v>166</v>
      </c>
      <c r="C12" s="60" t="s">
        <v>49</v>
      </c>
      <c r="D12" s="61"/>
      <c r="E12" s="61"/>
      <c r="F12" s="61"/>
      <c r="G12" s="61">
        <v>2501.1</v>
      </c>
      <c r="H12" s="61">
        <v>23224.5</v>
      </c>
      <c r="I12" s="61">
        <v>21628.11</v>
      </c>
      <c r="J12" s="70"/>
      <c r="K12" s="70"/>
      <c r="L12" s="70"/>
      <c r="M12" s="70"/>
      <c r="N12" s="72">
        <f t="shared" si="5"/>
        <v>9.2857142857142865</v>
      </c>
      <c r="O12" s="72"/>
      <c r="P12" s="72">
        <f t="shared" si="6"/>
        <v>8.6474391267842154</v>
      </c>
    </row>
    <row r="13" spans="1:16">
      <c r="A13" s="60" t="s">
        <v>165</v>
      </c>
      <c r="B13" s="60" t="s">
        <v>166</v>
      </c>
      <c r="C13" s="60" t="s">
        <v>48</v>
      </c>
      <c r="D13" s="61">
        <v>21463.24</v>
      </c>
      <c r="E13" s="61">
        <v>155670.9</v>
      </c>
      <c r="F13" s="61">
        <v>140124.67000000001</v>
      </c>
      <c r="G13" s="61">
        <v>3360</v>
      </c>
      <c r="H13" s="61">
        <v>29282</v>
      </c>
      <c r="I13" s="61">
        <v>26101.47</v>
      </c>
      <c r="J13" s="70">
        <f t="shared" si="0"/>
        <v>-84.345327173343819</v>
      </c>
      <c r="K13" s="71">
        <f t="shared" si="1"/>
        <v>-81.189804902521928</v>
      </c>
      <c r="L13" s="71">
        <f t="shared" si="2"/>
        <v>-81.372680485170818</v>
      </c>
      <c r="M13" s="72">
        <f t="shared" si="3"/>
        <v>7.2529077622949742</v>
      </c>
      <c r="N13" s="72">
        <f t="shared" si="5"/>
        <v>8.7148809523809518</v>
      </c>
      <c r="O13" s="72">
        <f t="shared" si="4"/>
        <v>6.5285888803367991</v>
      </c>
      <c r="P13" s="72">
        <f t="shared" si="6"/>
        <v>7.7682946428571436</v>
      </c>
    </row>
    <row r="14" spans="1:16">
      <c r="A14" s="60" t="s">
        <v>165</v>
      </c>
      <c r="B14" s="60" t="s">
        <v>166</v>
      </c>
      <c r="C14" s="60" t="s">
        <v>65</v>
      </c>
      <c r="D14" s="61"/>
      <c r="E14" s="61"/>
      <c r="F14" s="61"/>
      <c r="G14" s="61">
        <v>5484</v>
      </c>
      <c r="H14" s="61">
        <v>37710</v>
      </c>
      <c r="I14" s="61">
        <v>34680.230000000003</v>
      </c>
      <c r="J14" s="70"/>
      <c r="K14" s="70"/>
      <c r="L14" s="70"/>
      <c r="M14" s="70"/>
      <c r="N14" s="72">
        <f t="shared" si="5"/>
        <v>6.8763676148796495</v>
      </c>
      <c r="O14" s="72"/>
      <c r="P14" s="72">
        <f t="shared" si="6"/>
        <v>6.3238931436907375</v>
      </c>
    </row>
    <row r="15" spans="1:16">
      <c r="A15" s="60" t="s">
        <v>167</v>
      </c>
      <c r="B15" s="60" t="s">
        <v>168</v>
      </c>
      <c r="C15" s="60" t="s">
        <v>47</v>
      </c>
      <c r="D15" s="61">
        <v>137943</v>
      </c>
      <c r="E15" s="61">
        <v>801882.11</v>
      </c>
      <c r="F15" s="61">
        <v>717901.2</v>
      </c>
      <c r="G15" s="61">
        <v>10880.4</v>
      </c>
      <c r="H15" s="61">
        <v>70093.88</v>
      </c>
      <c r="I15" s="61">
        <v>66352.44</v>
      </c>
      <c r="J15" s="70">
        <f t="shared" si="0"/>
        <v>-92.112394249798825</v>
      </c>
      <c r="K15" s="71">
        <f t="shared" si="1"/>
        <v>-91.258829804795127</v>
      </c>
      <c r="L15" s="71">
        <f t="shared" si="2"/>
        <v>-90.75744127464894</v>
      </c>
      <c r="M15" s="72">
        <f t="shared" si="3"/>
        <v>5.813141007517598</v>
      </c>
      <c r="N15" s="72">
        <f t="shared" si="5"/>
        <v>6.4422153597294223</v>
      </c>
      <c r="O15" s="72">
        <f t="shared" si="4"/>
        <v>5.2043322241795522</v>
      </c>
      <c r="P15" s="72">
        <f t="shared" si="6"/>
        <v>6.0983456490570207</v>
      </c>
    </row>
    <row r="16" spans="1:16">
      <c r="A16" s="60" t="s">
        <v>167</v>
      </c>
      <c r="B16" s="60" t="s">
        <v>168</v>
      </c>
      <c r="C16" s="60" t="s">
        <v>62</v>
      </c>
      <c r="D16" s="61"/>
      <c r="E16" s="61"/>
      <c r="F16" s="61"/>
      <c r="G16" s="61">
        <v>16156.9</v>
      </c>
      <c r="H16" s="61">
        <v>111331.75</v>
      </c>
      <c r="I16" s="61">
        <v>100631.31</v>
      </c>
      <c r="J16" s="70"/>
      <c r="K16" s="70"/>
      <c r="L16" s="70"/>
      <c r="M16" s="70"/>
      <c r="N16" s="72">
        <f t="shared" si="5"/>
        <v>6.8906628127920584</v>
      </c>
      <c r="O16" s="72"/>
      <c r="P16" s="72">
        <f t="shared" si="6"/>
        <v>6.2283798253377816</v>
      </c>
    </row>
    <row r="17" spans="1:16">
      <c r="A17" s="60" t="s">
        <v>167</v>
      </c>
      <c r="B17" s="60" t="s">
        <v>168</v>
      </c>
      <c r="C17" s="60" t="s">
        <v>53</v>
      </c>
      <c r="D17" s="61"/>
      <c r="E17" s="61"/>
      <c r="F17" s="61"/>
      <c r="G17" s="61">
        <v>1188</v>
      </c>
      <c r="H17" s="61">
        <v>11790</v>
      </c>
      <c r="I17" s="61">
        <v>10710.83</v>
      </c>
      <c r="J17" s="70"/>
      <c r="K17" s="70"/>
      <c r="L17" s="70"/>
      <c r="M17" s="70"/>
      <c r="N17" s="72">
        <f t="shared" si="5"/>
        <v>9.9242424242424239</v>
      </c>
      <c r="O17" s="72"/>
      <c r="P17" s="72">
        <f t="shared" si="6"/>
        <v>9.0158501683501679</v>
      </c>
    </row>
    <row r="18" spans="1:16">
      <c r="A18" s="60" t="s">
        <v>167</v>
      </c>
      <c r="B18" s="60" t="s">
        <v>168</v>
      </c>
      <c r="C18" s="60" t="s">
        <v>50</v>
      </c>
      <c r="D18" s="61">
        <v>480</v>
      </c>
      <c r="E18" s="61">
        <v>9513</v>
      </c>
      <c r="F18" s="61">
        <v>8631</v>
      </c>
      <c r="G18" s="61"/>
      <c r="H18" s="61"/>
      <c r="I18" s="61"/>
      <c r="J18" s="70">
        <f t="shared" si="0"/>
        <v>-100</v>
      </c>
      <c r="K18" s="71">
        <f t="shared" si="1"/>
        <v>-100</v>
      </c>
      <c r="L18" s="71">
        <f t="shared" si="2"/>
        <v>-100</v>
      </c>
      <c r="M18" s="72">
        <f t="shared" si="3"/>
        <v>19.818750000000001</v>
      </c>
      <c r="N18" s="72"/>
      <c r="O18" s="72">
        <f t="shared" si="4"/>
        <v>17.981249999999999</v>
      </c>
      <c r="P18" s="72"/>
    </row>
    <row r="19" spans="1:16">
      <c r="A19" s="60" t="s">
        <v>167</v>
      </c>
      <c r="B19" s="60" t="s">
        <v>168</v>
      </c>
      <c r="C19" s="60" t="s">
        <v>91</v>
      </c>
      <c r="D19" s="61"/>
      <c r="E19" s="61"/>
      <c r="F19" s="61"/>
      <c r="G19" s="61">
        <v>2851.2</v>
      </c>
      <c r="H19" s="61">
        <v>27970</v>
      </c>
      <c r="I19" s="61">
        <v>23627.68</v>
      </c>
      <c r="J19" s="70"/>
      <c r="K19" s="70"/>
      <c r="L19" s="70"/>
      <c r="M19" s="70"/>
      <c r="N19" s="72">
        <f t="shared" si="5"/>
        <v>9.8099046015712688</v>
      </c>
      <c r="O19" s="72"/>
      <c r="P19" s="72">
        <f t="shared" si="6"/>
        <v>8.2869248035914715</v>
      </c>
    </row>
    <row r="20" spans="1:16">
      <c r="A20" s="60" t="s">
        <v>167</v>
      </c>
      <c r="B20" s="60" t="s">
        <v>168</v>
      </c>
      <c r="C20" s="60" t="s">
        <v>45</v>
      </c>
      <c r="D20" s="61"/>
      <c r="E20" s="61"/>
      <c r="F20" s="61"/>
      <c r="G20" s="61">
        <v>992</v>
      </c>
      <c r="H20" s="61">
        <v>4960</v>
      </c>
      <c r="I20" s="61">
        <v>4626.5600000000004</v>
      </c>
      <c r="J20" s="70"/>
      <c r="K20" s="70"/>
      <c r="L20" s="70"/>
      <c r="M20" s="70"/>
      <c r="N20" s="72">
        <f t="shared" si="5"/>
        <v>5</v>
      </c>
      <c r="O20" s="72"/>
      <c r="P20" s="72">
        <f t="shared" si="6"/>
        <v>4.6638709677419357</v>
      </c>
    </row>
    <row r="21" spans="1:16">
      <c r="A21" s="60" t="s">
        <v>167</v>
      </c>
      <c r="B21" s="60" t="s">
        <v>168</v>
      </c>
      <c r="C21" s="60" t="s">
        <v>44</v>
      </c>
      <c r="D21" s="61">
        <v>19019.5</v>
      </c>
      <c r="E21" s="61">
        <v>101706.28</v>
      </c>
      <c r="F21" s="61">
        <v>91902.35</v>
      </c>
      <c r="G21" s="61">
        <v>27825.91</v>
      </c>
      <c r="H21" s="61">
        <v>119441.07</v>
      </c>
      <c r="I21" s="61">
        <v>112891.78</v>
      </c>
      <c r="J21" s="70">
        <f t="shared" si="0"/>
        <v>46.302005836115569</v>
      </c>
      <c r="K21" s="71">
        <f t="shared" si="1"/>
        <v>17.437261494570453</v>
      </c>
      <c r="L21" s="71">
        <f t="shared" si="2"/>
        <v>22.838839267983886</v>
      </c>
      <c r="M21" s="72">
        <f t="shared" si="3"/>
        <v>5.3474739083572125</v>
      </c>
      <c r="N21" s="72">
        <f t="shared" si="5"/>
        <v>4.2924407503653974</v>
      </c>
      <c r="O21" s="72">
        <f t="shared" si="4"/>
        <v>4.8320066247798312</v>
      </c>
      <c r="P21" s="72">
        <f t="shared" si="6"/>
        <v>4.0570741442058855</v>
      </c>
    </row>
    <row r="22" spans="1:16">
      <c r="A22" s="60" t="s">
        <v>167</v>
      </c>
      <c r="B22" s="60" t="s">
        <v>168</v>
      </c>
      <c r="C22" s="60" t="s">
        <v>61</v>
      </c>
      <c r="D22" s="61"/>
      <c r="E22" s="61"/>
      <c r="F22" s="61"/>
      <c r="G22" s="61">
        <v>197.75</v>
      </c>
      <c r="H22" s="61">
        <v>7792.95</v>
      </c>
      <c r="I22" s="61">
        <v>7115.62</v>
      </c>
      <c r="J22" s="70"/>
      <c r="K22" s="70"/>
      <c r="L22" s="70"/>
      <c r="M22" s="70"/>
      <c r="N22" s="72">
        <f t="shared" si="5"/>
        <v>39.40809102402023</v>
      </c>
      <c r="O22" s="72"/>
      <c r="P22" s="72">
        <f t="shared" si="6"/>
        <v>35.982907711757271</v>
      </c>
    </row>
    <row r="23" spans="1:16">
      <c r="A23" s="60" t="s">
        <v>167</v>
      </c>
      <c r="B23" s="60" t="s">
        <v>168</v>
      </c>
      <c r="C23" s="60" t="s">
        <v>49</v>
      </c>
      <c r="D23" s="61">
        <v>1652</v>
      </c>
      <c r="E23" s="61">
        <v>9746.7999999999993</v>
      </c>
      <c r="F23" s="61">
        <v>8743.9500000000007</v>
      </c>
      <c r="G23" s="61">
        <v>4580</v>
      </c>
      <c r="H23" s="61">
        <v>26437</v>
      </c>
      <c r="I23" s="61">
        <v>24285.66</v>
      </c>
      <c r="J23" s="70">
        <f t="shared" si="0"/>
        <v>177.23970944309929</v>
      </c>
      <c r="K23" s="71">
        <f t="shared" si="1"/>
        <v>171.23773956580624</v>
      </c>
      <c r="L23" s="71">
        <f t="shared" si="2"/>
        <v>177.74243905786284</v>
      </c>
      <c r="M23" s="72">
        <f t="shared" si="3"/>
        <v>5.8999999999999995</v>
      </c>
      <c r="N23" s="72">
        <f t="shared" si="5"/>
        <v>5.7722707423580788</v>
      </c>
      <c r="O23" s="72">
        <f t="shared" si="4"/>
        <v>5.2929479418886203</v>
      </c>
      <c r="P23" s="72">
        <f t="shared" si="6"/>
        <v>5.3025458515283841</v>
      </c>
    </row>
    <row r="24" spans="1:16">
      <c r="A24" s="60" t="s">
        <v>167</v>
      </c>
      <c r="B24" s="60" t="s">
        <v>168</v>
      </c>
      <c r="C24" s="60" t="s">
        <v>48</v>
      </c>
      <c r="D24" s="61"/>
      <c r="E24" s="61"/>
      <c r="F24" s="61"/>
      <c r="G24" s="61">
        <v>2000</v>
      </c>
      <c r="H24" s="61">
        <v>12558</v>
      </c>
      <c r="I24" s="61">
        <v>11193.98</v>
      </c>
      <c r="J24" s="70"/>
      <c r="K24" s="70"/>
      <c r="L24" s="70"/>
      <c r="M24" s="70"/>
      <c r="N24" s="72">
        <f t="shared" si="5"/>
        <v>6.2789999999999999</v>
      </c>
      <c r="O24" s="72"/>
      <c r="P24" s="72">
        <f t="shared" si="6"/>
        <v>5.5969899999999999</v>
      </c>
    </row>
    <row r="25" spans="1:16">
      <c r="A25" s="60" t="s">
        <v>167</v>
      </c>
      <c r="B25" s="60" t="s">
        <v>168</v>
      </c>
      <c r="C25" s="60" t="s">
        <v>57</v>
      </c>
      <c r="D25" s="61"/>
      <c r="E25" s="61"/>
      <c r="F25" s="61"/>
      <c r="G25" s="61">
        <v>158.4</v>
      </c>
      <c r="H25" s="61">
        <v>1422</v>
      </c>
      <c r="I25" s="61">
        <v>1249.22</v>
      </c>
      <c r="J25" s="70"/>
      <c r="K25" s="70"/>
      <c r="L25" s="70"/>
      <c r="M25" s="70"/>
      <c r="N25" s="72">
        <f t="shared" si="5"/>
        <v>8.9772727272727266</v>
      </c>
      <c r="O25" s="72"/>
      <c r="P25" s="72">
        <f t="shared" si="6"/>
        <v>7.8864898989898986</v>
      </c>
    </row>
    <row r="26" spans="1:16">
      <c r="A26" s="60" t="s">
        <v>754</v>
      </c>
      <c r="B26" s="60" t="s">
        <v>755</v>
      </c>
      <c r="C26" s="60" t="s">
        <v>47</v>
      </c>
      <c r="D26" s="61"/>
      <c r="E26" s="61"/>
      <c r="F26" s="61"/>
      <c r="G26" s="61">
        <v>23120.400000000001</v>
      </c>
      <c r="H26" s="61">
        <v>101251.76</v>
      </c>
      <c r="I26" s="61">
        <v>97105.68</v>
      </c>
      <c r="J26" s="70"/>
      <c r="K26" s="70"/>
      <c r="L26" s="70"/>
      <c r="M26" s="70"/>
      <c r="N26" s="72">
        <f t="shared" si="5"/>
        <v>4.3793256172038539</v>
      </c>
      <c r="O26" s="72"/>
      <c r="P26" s="72">
        <f t="shared" si="6"/>
        <v>4.1999999999999993</v>
      </c>
    </row>
    <row r="27" spans="1:16">
      <c r="A27" s="60" t="s">
        <v>574</v>
      </c>
      <c r="B27" s="60" t="s">
        <v>575</v>
      </c>
      <c r="C27" s="60" t="s">
        <v>109</v>
      </c>
      <c r="D27" s="61"/>
      <c r="E27" s="61"/>
      <c r="F27" s="61"/>
      <c r="G27" s="61">
        <v>2585.46</v>
      </c>
      <c r="H27" s="61">
        <v>19373.23</v>
      </c>
      <c r="I27" s="61">
        <v>16903.75</v>
      </c>
      <c r="J27" s="70"/>
      <c r="K27" s="70"/>
      <c r="L27" s="70"/>
      <c r="M27" s="70"/>
      <c r="N27" s="72">
        <f t="shared" si="5"/>
        <v>7.4931462873144428</v>
      </c>
      <c r="O27" s="72"/>
      <c r="P27" s="72">
        <f t="shared" si="6"/>
        <v>6.5380048424651704</v>
      </c>
    </row>
    <row r="28" spans="1:16">
      <c r="A28" s="60" t="s">
        <v>574</v>
      </c>
      <c r="B28" s="60" t="s">
        <v>575</v>
      </c>
      <c r="C28" s="60" t="s">
        <v>47</v>
      </c>
      <c r="D28" s="61">
        <v>2437.6</v>
      </c>
      <c r="E28" s="61">
        <v>16736.34</v>
      </c>
      <c r="F28" s="61">
        <v>14687.76</v>
      </c>
      <c r="G28" s="61">
        <v>52846.37</v>
      </c>
      <c r="H28" s="61">
        <v>285864.14</v>
      </c>
      <c r="I28" s="61">
        <v>265706.15000000002</v>
      </c>
      <c r="J28" s="70">
        <f t="shared" si="0"/>
        <v>2067.9672628815229</v>
      </c>
      <c r="K28" s="71">
        <f t="shared" si="1"/>
        <v>1608.0445306440954</v>
      </c>
      <c r="L28" s="71">
        <f t="shared" si="2"/>
        <v>1709.031125236251</v>
      </c>
      <c r="M28" s="72">
        <f t="shared" si="3"/>
        <v>6.8659090909090912</v>
      </c>
      <c r="N28" s="72">
        <f t="shared" si="5"/>
        <v>5.4093429690629646</v>
      </c>
      <c r="O28" s="72">
        <f t="shared" si="4"/>
        <v>6.0255004922874962</v>
      </c>
      <c r="P28" s="72">
        <f t="shared" si="6"/>
        <v>5.0278978480451926</v>
      </c>
    </row>
    <row r="29" spans="1:16">
      <c r="A29" s="60" t="s">
        <v>574</v>
      </c>
      <c r="B29" s="60" t="s">
        <v>575</v>
      </c>
      <c r="C29" s="60" t="s">
        <v>731</v>
      </c>
      <c r="D29" s="61"/>
      <c r="E29" s="61"/>
      <c r="F29" s="61"/>
      <c r="G29" s="61">
        <v>4468</v>
      </c>
      <c r="H29" s="61">
        <v>26523.599999999999</v>
      </c>
      <c r="I29" s="61">
        <v>24716.68</v>
      </c>
      <c r="J29" s="70"/>
      <c r="K29" s="70"/>
      <c r="L29" s="70"/>
      <c r="M29" s="70"/>
      <c r="N29" s="72">
        <f t="shared" si="5"/>
        <v>5.9363473589973141</v>
      </c>
      <c r="O29" s="72"/>
      <c r="P29" s="72">
        <f t="shared" si="6"/>
        <v>5.5319337511190687</v>
      </c>
    </row>
    <row r="30" spans="1:16">
      <c r="A30" s="60" t="s">
        <v>574</v>
      </c>
      <c r="B30" s="60" t="s">
        <v>575</v>
      </c>
      <c r="C30" s="60" t="s">
        <v>62</v>
      </c>
      <c r="D30" s="61">
        <v>21163.79</v>
      </c>
      <c r="E30" s="61">
        <v>128220</v>
      </c>
      <c r="F30" s="61">
        <v>114856.19</v>
      </c>
      <c r="G30" s="61">
        <v>20269.95</v>
      </c>
      <c r="H30" s="61">
        <v>122597.68</v>
      </c>
      <c r="I30" s="61">
        <v>113899.21</v>
      </c>
      <c r="J30" s="70">
        <f t="shared" si="0"/>
        <v>-4.2234401305248266</v>
      </c>
      <c r="K30" s="71">
        <f t="shared" si="1"/>
        <v>-4.3849009514896329</v>
      </c>
      <c r="L30" s="71">
        <f t="shared" si="2"/>
        <v>-0.83319845451951335</v>
      </c>
      <c r="M30" s="72">
        <f t="shared" si="3"/>
        <v>6.0584611735421676</v>
      </c>
      <c r="N30" s="72">
        <f t="shared" si="5"/>
        <v>6.0482477756481883</v>
      </c>
      <c r="O30" s="72">
        <f t="shared" si="4"/>
        <v>5.4270142540631898</v>
      </c>
      <c r="P30" s="72">
        <f t="shared" si="6"/>
        <v>5.6191164753736444</v>
      </c>
    </row>
    <row r="31" spans="1:16">
      <c r="A31" s="60" t="s">
        <v>574</v>
      </c>
      <c r="B31" s="60" t="s">
        <v>575</v>
      </c>
      <c r="C31" s="60" t="s">
        <v>50</v>
      </c>
      <c r="D31" s="61">
        <v>3889.2</v>
      </c>
      <c r="E31" s="61">
        <v>21674.400000000001</v>
      </c>
      <c r="F31" s="61">
        <v>19550.650000000001</v>
      </c>
      <c r="G31" s="61"/>
      <c r="H31" s="61"/>
      <c r="I31" s="61"/>
      <c r="J31" s="70">
        <f t="shared" si="0"/>
        <v>-100</v>
      </c>
      <c r="K31" s="71">
        <f t="shared" si="1"/>
        <v>-100</v>
      </c>
      <c r="L31" s="71">
        <f t="shared" si="2"/>
        <v>-100</v>
      </c>
      <c r="M31" s="72">
        <f t="shared" si="3"/>
        <v>5.5729713051527314</v>
      </c>
      <c r="N31" s="72"/>
      <c r="O31" s="72">
        <f t="shared" si="4"/>
        <v>5.0269078473722111</v>
      </c>
      <c r="P31" s="72"/>
    </row>
    <row r="32" spans="1:16">
      <c r="A32" s="60" t="s">
        <v>574</v>
      </c>
      <c r="B32" s="60" t="s">
        <v>575</v>
      </c>
      <c r="C32" s="60" t="s">
        <v>672</v>
      </c>
      <c r="D32" s="61">
        <v>720</v>
      </c>
      <c r="E32" s="61">
        <v>3970</v>
      </c>
      <c r="F32" s="61">
        <v>3601.2</v>
      </c>
      <c r="G32" s="61"/>
      <c r="H32" s="61"/>
      <c r="I32" s="61"/>
      <c r="J32" s="70">
        <f t="shared" si="0"/>
        <v>-100</v>
      </c>
      <c r="K32" s="71">
        <f t="shared" si="1"/>
        <v>-100</v>
      </c>
      <c r="L32" s="71">
        <f t="shared" si="2"/>
        <v>-100</v>
      </c>
      <c r="M32" s="72">
        <f t="shared" si="3"/>
        <v>5.5138888888888893</v>
      </c>
      <c r="N32" s="72"/>
      <c r="O32" s="72">
        <f t="shared" si="4"/>
        <v>5.001666666666666</v>
      </c>
      <c r="P32" s="72"/>
    </row>
    <row r="33" spans="1:16">
      <c r="A33" s="60" t="s">
        <v>574</v>
      </c>
      <c r="B33" s="60" t="s">
        <v>575</v>
      </c>
      <c r="C33" s="60" t="s">
        <v>91</v>
      </c>
      <c r="D33" s="61"/>
      <c r="E33" s="61"/>
      <c r="F33" s="61"/>
      <c r="G33" s="61">
        <v>1296</v>
      </c>
      <c r="H33" s="61">
        <v>8178.8</v>
      </c>
      <c r="I33" s="61">
        <v>6909.05</v>
      </c>
      <c r="J33" s="70"/>
      <c r="K33" s="70"/>
      <c r="L33" s="70"/>
      <c r="M33" s="70"/>
      <c r="N33" s="72">
        <f t="shared" si="5"/>
        <v>6.3108024691358029</v>
      </c>
      <c r="O33" s="72"/>
      <c r="P33" s="72">
        <f t="shared" si="6"/>
        <v>5.3310570987654327</v>
      </c>
    </row>
    <row r="34" spans="1:16">
      <c r="A34" s="60" t="s">
        <v>574</v>
      </c>
      <c r="B34" s="60" t="s">
        <v>575</v>
      </c>
      <c r="C34" s="60" t="s">
        <v>45</v>
      </c>
      <c r="D34" s="61">
        <v>2418</v>
      </c>
      <c r="E34" s="61">
        <v>13299</v>
      </c>
      <c r="F34" s="61">
        <v>12271.25</v>
      </c>
      <c r="G34" s="61">
        <v>4017.6</v>
      </c>
      <c r="H34" s="61">
        <v>22886.240000000002</v>
      </c>
      <c r="I34" s="61">
        <v>21181.29</v>
      </c>
      <c r="J34" s="70">
        <f t="shared" si="0"/>
        <v>66.15384615384616</v>
      </c>
      <c r="K34" s="71">
        <f t="shared" si="1"/>
        <v>72.089931573802545</v>
      </c>
      <c r="L34" s="71">
        <f t="shared" si="2"/>
        <v>72.609065906081298</v>
      </c>
      <c r="M34" s="72">
        <f t="shared" si="3"/>
        <v>5.5</v>
      </c>
      <c r="N34" s="72">
        <f t="shared" si="5"/>
        <v>5.6964954201513347</v>
      </c>
      <c r="O34" s="72">
        <f t="shared" si="4"/>
        <v>5.0749586435070304</v>
      </c>
      <c r="P34" s="72">
        <f t="shared" si="6"/>
        <v>5.2721251493428918</v>
      </c>
    </row>
    <row r="35" spans="1:16">
      <c r="A35" s="60" t="s">
        <v>574</v>
      </c>
      <c r="B35" s="60" t="s">
        <v>575</v>
      </c>
      <c r="C35" s="60" t="s">
        <v>729</v>
      </c>
      <c r="D35" s="61">
        <v>1944</v>
      </c>
      <c r="E35" s="61">
        <v>14637.58</v>
      </c>
      <c r="F35" s="61">
        <v>13133.2</v>
      </c>
      <c r="G35" s="61"/>
      <c r="H35" s="61"/>
      <c r="I35" s="61"/>
      <c r="J35" s="70">
        <f t="shared" si="0"/>
        <v>-100</v>
      </c>
      <c r="K35" s="71">
        <f t="shared" si="1"/>
        <v>-100</v>
      </c>
      <c r="L35" s="71">
        <f t="shared" si="2"/>
        <v>-100</v>
      </c>
      <c r="M35" s="72">
        <f t="shared" si="3"/>
        <v>7.5296193415637855</v>
      </c>
      <c r="N35" s="72"/>
      <c r="O35" s="72">
        <f t="shared" si="4"/>
        <v>6.7557613168724284</v>
      </c>
      <c r="P35" s="72"/>
    </row>
    <row r="36" spans="1:16">
      <c r="A36" s="60" t="s">
        <v>574</v>
      </c>
      <c r="B36" s="60" t="s">
        <v>575</v>
      </c>
      <c r="C36" s="60" t="s">
        <v>46</v>
      </c>
      <c r="D36" s="61">
        <v>1080</v>
      </c>
      <c r="E36" s="61">
        <v>9360</v>
      </c>
      <c r="F36" s="61">
        <v>8497.7199999999993</v>
      </c>
      <c r="G36" s="61"/>
      <c r="H36" s="61"/>
      <c r="I36" s="61"/>
      <c r="J36" s="70">
        <f t="shared" si="0"/>
        <v>-100</v>
      </c>
      <c r="K36" s="71">
        <f t="shared" si="1"/>
        <v>-100</v>
      </c>
      <c r="L36" s="71">
        <f t="shared" si="2"/>
        <v>-100</v>
      </c>
      <c r="M36" s="72">
        <f t="shared" si="3"/>
        <v>8.6666666666666661</v>
      </c>
      <c r="N36" s="72"/>
      <c r="O36" s="72">
        <f t="shared" si="4"/>
        <v>7.8682592592592586</v>
      </c>
      <c r="P36" s="72"/>
    </row>
    <row r="37" spans="1:16">
      <c r="A37" s="60" t="s">
        <v>574</v>
      </c>
      <c r="B37" s="60" t="s">
        <v>575</v>
      </c>
      <c r="C37" s="60" t="s">
        <v>98</v>
      </c>
      <c r="D37" s="61"/>
      <c r="E37" s="61"/>
      <c r="F37" s="61"/>
      <c r="G37" s="61">
        <v>4728</v>
      </c>
      <c r="H37" s="61">
        <v>23098.6</v>
      </c>
      <c r="I37" s="61">
        <v>20597</v>
      </c>
      <c r="J37" s="70"/>
      <c r="K37" s="70"/>
      <c r="L37" s="70"/>
      <c r="M37" s="70"/>
      <c r="N37" s="72">
        <f t="shared" si="5"/>
        <v>4.885490693739424</v>
      </c>
      <c r="O37" s="72"/>
      <c r="P37" s="72">
        <f t="shared" si="6"/>
        <v>4.3563874788494079</v>
      </c>
    </row>
    <row r="38" spans="1:16">
      <c r="A38" s="60" t="s">
        <v>574</v>
      </c>
      <c r="B38" s="60" t="s">
        <v>575</v>
      </c>
      <c r="C38" s="60" t="s">
        <v>61</v>
      </c>
      <c r="D38" s="61">
        <v>44.16</v>
      </c>
      <c r="E38" s="61">
        <v>358.08</v>
      </c>
      <c r="F38" s="61">
        <v>317.43</v>
      </c>
      <c r="G38" s="61"/>
      <c r="H38" s="61"/>
      <c r="I38" s="61"/>
      <c r="J38" s="70">
        <f t="shared" si="0"/>
        <v>-100.00000000000001</v>
      </c>
      <c r="K38" s="71">
        <f t="shared" si="1"/>
        <v>-100</v>
      </c>
      <c r="L38" s="71">
        <f t="shared" si="2"/>
        <v>-100</v>
      </c>
      <c r="M38" s="72">
        <f t="shared" si="3"/>
        <v>8.108695652173914</v>
      </c>
      <c r="N38" s="72"/>
      <c r="O38" s="72">
        <f t="shared" si="4"/>
        <v>7.1881793478260878</v>
      </c>
      <c r="P38" s="72"/>
    </row>
    <row r="39" spans="1:16">
      <c r="A39" s="60" t="s">
        <v>574</v>
      </c>
      <c r="B39" s="60" t="s">
        <v>575</v>
      </c>
      <c r="C39" s="60" t="s">
        <v>101</v>
      </c>
      <c r="D39" s="61"/>
      <c r="E39" s="61"/>
      <c r="F39" s="61"/>
      <c r="G39" s="61">
        <v>9792</v>
      </c>
      <c r="H39" s="61">
        <v>36405.410000000003</v>
      </c>
      <c r="I39" s="61">
        <v>33858.800000000003</v>
      </c>
      <c r="J39" s="70"/>
      <c r="K39" s="70"/>
      <c r="L39" s="70"/>
      <c r="M39" s="70"/>
      <c r="N39" s="72">
        <f t="shared" si="5"/>
        <v>3.7178727532679741</v>
      </c>
      <c r="O39" s="72"/>
      <c r="P39" s="72">
        <f t="shared" si="6"/>
        <v>3.4578022875816998</v>
      </c>
    </row>
    <row r="40" spans="1:16">
      <c r="A40" s="60" t="s">
        <v>574</v>
      </c>
      <c r="B40" s="60" t="s">
        <v>575</v>
      </c>
      <c r="C40" s="60" t="s">
        <v>49</v>
      </c>
      <c r="D40" s="61">
        <v>900</v>
      </c>
      <c r="E40" s="61">
        <v>4935</v>
      </c>
      <c r="F40" s="61">
        <v>4427.24</v>
      </c>
      <c r="G40" s="61"/>
      <c r="H40" s="61"/>
      <c r="I40" s="61"/>
      <c r="J40" s="70">
        <f t="shared" si="0"/>
        <v>-100</v>
      </c>
      <c r="K40" s="71">
        <f t="shared" si="1"/>
        <v>-100</v>
      </c>
      <c r="L40" s="71">
        <f t="shared" si="2"/>
        <v>-100</v>
      </c>
      <c r="M40" s="72">
        <f t="shared" si="3"/>
        <v>5.4833333333333334</v>
      </c>
      <c r="N40" s="72"/>
      <c r="O40" s="72">
        <f t="shared" si="4"/>
        <v>4.9191555555555553</v>
      </c>
      <c r="P40" s="72"/>
    </row>
    <row r="41" spans="1:16">
      <c r="A41" s="60" t="s">
        <v>574</v>
      </c>
      <c r="B41" s="60" t="s">
        <v>575</v>
      </c>
      <c r="C41" s="60" t="s">
        <v>99</v>
      </c>
      <c r="D41" s="61"/>
      <c r="E41" s="61"/>
      <c r="F41" s="61"/>
      <c r="G41" s="61">
        <v>1654.44</v>
      </c>
      <c r="H41" s="61">
        <v>8281.2000000000007</v>
      </c>
      <c r="I41" s="61">
        <v>7055.03</v>
      </c>
      <c r="J41" s="70"/>
      <c r="K41" s="70"/>
      <c r="L41" s="70"/>
      <c r="M41" s="70"/>
      <c r="N41" s="72">
        <f t="shared" si="5"/>
        <v>5.0054399071589177</v>
      </c>
      <c r="O41" s="72"/>
      <c r="P41" s="72">
        <f t="shared" si="6"/>
        <v>4.2643009114866661</v>
      </c>
    </row>
    <row r="42" spans="1:16">
      <c r="A42" s="60" t="s">
        <v>574</v>
      </c>
      <c r="B42" s="60" t="s">
        <v>575</v>
      </c>
      <c r="C42" s="60" t="s">
        <v>48</v>
      </c>
      <c r="D42" s="61">
        <v>10941.52</v>
      </c>
      <c r="E42" s="61">
        <v>61028.92</v>
      </c>
      <c r="F42" s="61">
        <v>54871.16</v>
      </c>
      <c r="G42" s="61">
        <v>15452</v>
      </c>
      <c r="H42" s="61">
        <v>79306.399999999994</v>
      </c>
      <c r="I42" s="61">
        <v>72061.72</v>
      </c>
      <c r="J42" s="70">
        <f t="shared" si="0"/>
        <v>41.223522874335551</v>
      </c>
      <c r="K42" s="71">
        <f t="shared" si="1"/>
        <v>29.948883250760453</v>
      </c>
      <c r="L42" s="71">
        <f t="shared" si="2"/>
        <v>31.328953133121292</v>
      </c>
      <c r="M42" s="72">
        <f t="shared" si="3"/>
        <v>5.5777369140667838</v>
      </c>
      <c r="N42" s="72">
        <f t="shared" si="5"/>
        <v>5.1324359306238669</v>
      </c>
      <c r="O42" s="72">
        <f t="shared" si="4"/>
        <v>5.014948562905337</v>
      </c>
      <c r="P42" s="72">
        <f t="shared" si="6"/>
        <v>4.6635852964017603</v>
      </c>
    </row>
    <row r="43" spans="1:16">
      <c r="A43" s="60" t="s">
        <v>814</v>
      </c>
      <c r="B43" s="60" t="s">
        <v>815</v>
      </c>
      <c r="C43" s="60" t="s">
        <v>62</v>
      </c>
      <c r="D43" s="61"/>
      <c r="E43" s="61"/>
      <c r="F43" s="61"/>
      <c r="G43" s="61">
        <v>1438.27</v>
      </c>
      <c r="H43" s="61">
        <v>9309.6</v>
      </c>
      <c r="I43" s="61">
        <v>8488.49</v>
      </c>
      <c r="J43" s="70"/>
      <c r="K43" s="70"/>
      <c r="L43" s="70"/>
      <c r="M43" s="70"/>
      <c r="N43" s="72">
        <f t="shared" si="5"/>
        <v>6.4727763215529768</v>
      </c>
      <c r="O43" s="72"/>
      <c r="P43" s="72">
        <f t="shared" si="6"/>
        <v>5.9018751694744376</v>
      </c>
    </row>
    <row r="44" spans="1:16">
      <c r="A44" s="60" t="s">
        <v>814</v>
      </c>
      <c r="B44" s="60" t="s">
        <v>815</v>
      </c>
      <c r="C44" s="60" t="s">
        <v>50</v>
      </c>
      <c r="D44" s="61">
        <v>3571.2</v>
      </c>
      <c r="E44" s="61">
        <v>18728.400000000001</v>
      </c>
      <c r="F44" s="61">
        <v>16991.990000000002</v>
      </c>
      <c r="G44" s="61"/>
      <c r="H44" s="61"/>
      <c r="I44" s="61"/>
      <c r="J44" s="70">
        <f t="shared" si="0"/>
        <v>-100</v>
      </c>
      <c r="K44" s="71">
        <f t="shared" si="1"/>
        <v>-100</v>
      </c>
      <c r="L44" s="71">
        <f t="shared" si="2"/>
        <v>-100</v>
      </c>
      <c r="M44" s="72">
        <f t="shared" si="3"/>
        <v>5.2442876344086029</v>
      </c>
      <c r="N44" s="72"/>
      <c r="O44" s="72">
        <f t="shared" si="4"/>
        <v>4.7580617159498217</v>
      </c>
      <c r="P44" s="72"/>
    </row>
    <row r="45" spans="1:16">
      <c r="A45" s="60" t="s">
        <v>814</v>
      </c>
      <c r="B45" s="60" t="s">
        <v>815</v>
      </c>
      <c r="C45" s="60" t="s">
        <v>45</v>
      </c>
      <c r="D45" s="61"/>
      <c r="E45" s="61"/>
      <c r="F45" s="61"/>
      <c r="G45" s="61">
        <v>845</v>
      </c>
      <c r="H45" s="61">
        <v>2112.5</v>
      </c>
      <c r="I45" s="61">
        <v>1956.84</v>
      </c>
      <c r="J45" s="70"/>
      <c r="K45" s="70"/>
      <c r="L45" s="70"/>
      <c r="M45" s="70"/>
      <c r="N45" s="72">
        <f t="shared" si="5"/>
        <v>2.5</v>
      </c>
      <c r="O45" s="72"/>
      <c r="P45" s="72">
        <f t="shared" si="6"/>
        <v>2.3157869822485204</v>
      </c>
    </row>
    <row r="46" spans="1:16">
      <c r="A46" s="60" t="s">
        <v>814</v>
      </c>
      <c r="B46" s="60" t="s">
        <v>815</v>
      </c>
      <c r="C46" s="60" t="s">
        <v>48</v>
      </c>
      <c r="D46" s="61">
        <v>3510</v>
      </c>
      <c r="E46" s="61">
        <v>14422.65</v>
      </c>
      <c r="F46" s="61">
        <v>13000.51</v>
      </c>
      <c r="G46" s="61"/>
      <c r="H46" s="61"/>
      <c r="I46" s="61"/>
      <c r="J46" s="70">
        <f t="shared" si="0"/>
        <v>-100</v>
      </c>
      <c r="K46" s="71">
        <f t="shared" si="1"/>
        <v>-100</v>
      </c>
      <c r="L46" s="71">
        <f t="shared" si="2"/>
        <v>-100</v>
      </c>
      <c r="M46" s="72">
        <f t="shared" si="3"/>
        <v>4.1090170940170943</v>
      </c>
      <c r="N46" s="72"/>
      <c r="O46" s="72">
        <f t="shared" si="4"/>
        <v>3.7038490028490028</v>
      </c>
      <c r="P46" s="72"/>
    </row>
    <row r="47" spans="1:16">
      <c r="A47" s="60" t="s">
        <v>635</v>
      </c>
      <c r="B47" s="60" t="s">
        <v>636</v>
      </c>
      <c r="C47" s="60" t="s">
        <v>47</v>
      </c>
      <c r="D47" s="61">
        <v>376400</v>
      </c>
      <c r="E47" s="61">
        <v>1477777.19</v>
      </c>
      <c r="F47" s="61">
        <v>1326346.03</v>
      </c>
      <c r="G47" s="61">
        <v>1034250</v>
      </c>
      <c r="H47" s="61">
        <v>3878558.01</v>
      </c>
      <c r="I47" s="61">
        <v>3529994.86</v>
      </c>
      <c r="J47" s="70">
        <f t="shared" si="0"/>
        <v>174.77417640807653</v>
      </c>
      <c r="K47" s="71">
        <f t="shared" si="1"/>
        <v>162.45891709832114</v>
      </c>
      <c r="L47" s="71">
        <f t="shared" si="2"/>
        <v>166.14433791459382</v>
      </c>
      <c r="M47" s="72">
        <f t="shared" si="3"/>
        <v>3.926081801275239</v>
      </c>
      <c r="N47" s="72">
        <f t="shared" si="5"/>
        <v>3.7501165192168235</v>
      </c>
      <c r="O47" s="72">
        <f t="shared" si="4"/>
        <v>3.523767348565356</v>
      </c>
      <c r="P47" s="72">
        <f t="shared" si="6"/>
        <v>3.4130963113367172</v>
      </c>
    </row>
    <row r="48" spans="1:16">
      <c r="A48" s="60" t="s">
        <v>635</v>
      </c>
      <c r="B48" s="60" t="s">
        <v>636</v>
      </c>
      <c r="C48" s="60" t="s">
        <v>63</v>
      </c>
      <c r="D48" s="61">
        <v>20100</v>
      </c>
      <c r="E48" s="61">
        <v>79029.19</v>
      </c>
      <c r="F48" s="61">
        <v>72463</v>
      </c>
      <c r="G48" s="61">
        <v>10380</v>
      </c>
      <c r="H48" s="61">
        <v>29505.4</v>
      </c>
      <c r="I48" s="61">
        <v>26423.64</v>
      </c>
      <c r="J48" s="70">
        <f t="shared" si="0"/>
        <v>-48.35820895522388</v>
      </c>
      <c r="K48" s="71">
        <f t="shared" si="1"/>
        <v>-62.665187382029345</v>
      </c>
      <c r="L48" s="71">
        <f t="shared" si="2"/>
        <v>-63.53499027089687</v>
      </c>
      <c r="M48" s="72">
        <f t="shared" si="3"/>
        <v>3.9318004975124379</v>
      </c>
      <c r="N48" s="72">
        <f t="shared" si="5"/>
        <v>2.8425240847784203</v>
      </c>
      <c r="O48" s="72">
        <f t="shared" si="4"/>
        <v>3.6051243781094526</v>
      </c>
      <c r="P48" s="72">
        <f t="shared" si="6"/>
        <v>2.5456300578034683</v>
      </c>
    </row>
    <row r="49" spans="1:16">
      <c r="A49" s="60" t="s">
        <v>635</v>
      </c>
      <c r="B49" s="60" t="s">
        <v>636</v>
      </c>
      <c r="C49" s="60" t="s">
        <v>55</v>
      </c>
      <c r="D49" s="61">
        <v>160800</v>
      </c>
      <c r="E49" s="61">
        <v>560522.54</v>
      </c>
      <c r="F49" s="61">
        <v>510418.28</v>
      </c>
      <c r="G49" s="61">
        <v>102000</v>
      </c>
      <c r="H49" s="61">
        <v>415897.09</v>
      </c>
      <c r="I49" s="61">
        <v>378545.69</v>
      </c>
      <c r="J49" s="70">
        <f t="shared" si="0"/>
        <v>-36.567164179104481</v>
      </c>
      <c r="K49" s="71">
        <f t="shared" si="1"/>
        <v>-25.801897279634822</v>
      </c>
      <c r="L49" s="71">
        <f t="shared" si="2"/>
        <v>-25.836180867189945</v>
      </c>
      <c r="M49" s="72">
        <f t="shared" si="3"/>
        <v>3.4858366915422887</v>
      </c>
      <c r="N49" s="72">
        <f t="shared" si="5"/>
        <v>4.077422450980392</v>
      </c>
      <c r="O49" s="72">
        <f t="shared" si="4"/>
        <v>3.1742430348258708</v>
      </c>
      <c r="P49" s="72">
        <f t="shared" si="6"/>
        <v>3.7112322549019607</v>
      </c>
    </row>
    <row r="50" spans="1:16">
      <c r="A50" s="60" t="s">
        <v>635</v>
      </c>
      <c r="B50" s="60" t="s">
        <v>636</v>
      </c>
      <c r="C50" s="60" t="s">
        <v>44</v>
      </c>
      <c r="D50" s="61">
        <v>20100</v>
      </c>
      <c r="E50" s="61">
        <v>62778.96</v>
      </c>
      <c r="F50" s="61">
        <v>57577.5</v>
      </c>
      <c r="G50" s="61"/>
      <c r="H50" s="61"/>
      <c r="I50" s="61"/>
      <c r="J50" s="70">
        <f t="shared" si="0"/>
        <v>-100</v>
      </c>
      <c r="K50" s="71">
        <f t="shared" si="1"/>
        <v>-100</v>
      </c>
      <c r="L50" s="71">
        <f t="shared" si="2"/>
        <v>-100</v>
      </c>
      <c r="M50" s="72">
        <f t="shared" si="3"/>
        <v>3.1233313432835819</v>
      </c>
      <c r="N50" s="72"/>
      <c r="O50" s="72">
        <f t="shared" si="4"/>
        <v>2.8645522388059703</v>
      </c>
      <c r="P50" s="72"/>
    </row>
    <row r="51" spans="1:16">
      <c r="A51" s="60" t="s">
        <v>635</v>
      </c>
      <c r="B51" s="60" t="s">
        <v>636</v>
      </c>
      <c r="C51" s="60" t="s">
        <v>844</v>
      </c>
      <c r="D51" s="61">
        <v>2782.5</v>
      </c>
      <c r="E51" s="61">
        <v>9460.5</v>
      </c>
      <c r="F51" s="61">
        <v>8473.9500000000007</v>
      </c>
      <c r="G51" s="61"/>
      <c r="H51" s="61"/>
      <c r="I51" s="61"/>
      <c r="J51" s="70">
        <f t="shared" si="0"/>
        <v>-100</v>
      </c>
      <c r="K51" s="71">
        <f t="shared" si="1"/>
        <v>-100</v>
      </c>
      <c r="L51" s="71">
        <f t="shared" si="2"/>
        <v>-100</v>
      </c>
      <c r="M51" s="72">
        <f t="shared" si="3"/>
        <v>3.4</v>
      </c>
      <c r="N51" s="72"/>
      <c r="O51" s="72">
        <f t="shared" si="4"/>
        <v>3.0454447439353101</v>
      </c>
      <c r="P51" s="72"/>
    </row>
    <row r="52" spans="1:16">
      <c r="A52" s="60" t="s">
        <v>635</v>
      </c>
      <c r="B52" s="60" t="s">
        <v>636</v>
      </c>
      <c r="C52" s="60" t="s">
        <v>525</v>
      </c>
      <c r="D52" s="61"/>
      <c r="E52" s="61"/>
      <c r="F52" s="61"/>
      <c r="G52" s="61">
        <v>19800</v>
      </c>
      <c r="H52" s="61">
        <v>64790.57</v>
      </c>
      <c r="I52" s="61">
        <v>60630</v>
      </c>
      <c r="J52" s="70"/>
      <c r="K52" s="71"/>
      <c r="L52" s="71"/>
      <c r="M52" s="72"/>
      <c r="N52" s="72">
        <f t="shared" si="5"/>
        <v>3.27225101010101</v>
      </c>
      <c r="O52" s="72"/>
      <c r="P52" s="72">
        <f t="shared" si="6"/>
        <v>3.062121212121212</v>
      </c>
    </row>
    <row r="53" spans="1:16" s="127" customFormat="1">
      <c r="A53" s="63"/>
      <c r="B53" s="63" t="s">
        <v>120</v>
      </c>
      <c r="C53" s="63"/>
      <c r="D53" s="64">
        <f>SUM(D5:D52)</f>
        <v>868182.89</v>
      </c>
      <c r="E53" s="64">
        <f t="shared" ref="E53:I53" si="7">SUM(E5:E52)</f>
        <v>3999571.8</v>
      </c>
      <c r="F53" s="64">
        <f t="shared" si="7"/>
        <v>3597711.1500000004</v>
      </c>
      <c r="G53" s="64">
        <f t="shared" si="7"/>
        <v>1445288.3</v>
      </c>
      <c r="H53" s="64">
        <f t="shared" si="7"/>
        <v>6098863.3799999999</v>
      </c>
      <c r="I53" s="64">
        <f t="shared" si="7"/>
        <v>5567389.3100000005</v>
      </c>
      <c r="J53" s="70">
        <f t="shared" ref="J53" si="8">(G53-D53)*100/D53</f>
        <v>66.472792385945311</v>
      </c>
      <c r="K53" s="71">
        <f t="shared" si="1"/>
        <v>52.487908330586791</v>
      </c>
      <c r="L53" s="71">
        <f t="shared" si="2"/>
        <v>54.748090601992878</v>
      </c>
      <c r="M53" s="72">
        <f t="shared" si="3"/>
        <v>4.6068309408861996</v>
      </c>
      <c r="N53" s="72">
        <f t="shared" si="5"/>
        <v>4.2198247782120699</v>
      </c>
      <c r="O53" s="72">
        <f t="shared" si="4"/>
        <v>4.1439553709702803</v>
      </c>
      <c r="P53" s="72">
        <f t="shared" si="6"/>
        <v>3.8520960212574891</v>
      </c>
    </row>
    <row r="54" spans="1:16">
      <c r="J54" s="76"/>
      <c r="K54" s="77"/>
      <c r="L54" s="77"/>
      <c r="M54" s="78"/>
      <c r="N54" s="78"/>
      <c r="O54" s="78"/>
      <c r="P54" s="78"/>
    </row>
    <row r="55" spans="1:16">
      <c r="J55" s="76"/>
      <c r="K55" s="77"/>
      <c r="L55" s="77"/>
      <c r="M55" s="78"/>
      <c r="N55" s="78"/>
      <c r="O55" s="78"/>
      <c r="P55" s="78"/>
    </row>
    <row r="56" spans="1:16">
      <c r="J56" s="79"/>
      <c r="K56" s="79"/>
      <c r="L56" s="79"/>
      <c r="M56" s="79"/>
      <c r="N56" s="79"/>
      <c r="O56" s="79"/>
      <c r="P56" s="79"/>
    </row>
    <row r="57" spans="1:16">
      <c r="J57" s="79"/>
      <c r="K57" s="79"/>
      <c r="L57" s="79"/>
      <c r="M57" s="79"/>
      <c r="N57" s="79"/>
      <c r="O57" s="79"/>
      <c r="P57" s="79"/>
    </row>
  </sheetData>
  <autoFilter ref="A4:P53"/>
  <mergeCells count="2">
    <mergeCell ref="A1:G1"/>
    <mergeCell ref="A2:G2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72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G1051"/>
  <sheetViews>
    <sheetView workbookViewId="0">
      <selection activeCell="A1045" sqref="A1045:G1050"/>
    </sheetView>
  </sheetViews>
  <sheetFormatPr defaultRowHeight="12.75"/>
  <cols>
    <col min="1" max="1" width="15.5703125" customWidth="1"/>
    <col min="2" max="2" width="48.85546875" customWidth="1"/>
    <col min="3" max="3" width="27.42578125" bestFit="1" customWidth="1"/>
    <col min="4" max="7" width="15.5703125" style="11" customWidth="1"/>
    <col min="8" max="8" width="0" hidden="1" customWidth="1"/>
  </cols>
  <sheetData>
    <row r="1" spans="1:7" ht="15" customHeight="1" thickTop="1">
      <c r="A1" s="177" t="s">
        <v>124</v>
      </c>
      <c r="B1" s="178"/>
      <c r="C1" s="178"/>
      <c r="D1" s="178"/>
      <c r="E1" s="178"/>
      <c r="F1" s="178"/>
      <c r="G1" s="179"/>
    </row>
    <row r="2" spans="1:7" ht="15" customHeight="1">
      <c r="A2" s="180" t="s">
        <v>599</v>
      </c>
      <c r="B2" s="181"/>
      <c r="C2" s="181"/>
      <c r="D2" s="181"/>
      <c r="E2" s="181"/>
      <c r="F2" s="181"/>
      <c r="G2" s="182"/>
    </row>
    <row r="3" spans="1:7" ht="15" customHeight="1" thickBot="1">
      <c r="A3" s="183" t="s">
        <v>123</v>
      </c>
      <c r="B3" s="184"/>
      <c r="C3" s="184"/>
      <c r="D3" s="184"/>
      <c r="E3" s="184"/>
      <c r="F3" s="184"/>
      <c r="G3" s="185"/>
    </row>
    <row r="4" spans="1:7" ht="15" customHeight="1" thickTop="1" thickBot="1">
      <c r="A4" s="1" t="s">
        <v>125</v>
      </c>
      <c r="B4" s="1" t="s">
        <v>126</v>
      </c>
      <c r="C4" s="1" t="s">
        <v>127</v>
      </c>
      <c r="D4" s="37" t="s">
        <v>353</v>
      </c>
      <c r="E4" s="37" t="s">
        <v>354</v>
      </c>
      <c r="F4" s="37" t="s">
        <v>355</v>
      </c>
      <c r="G4" s="37" t="s">
        <v>128</v>
      </c>
    </row>
    <row r="5" spans="1:7" ht="15" customHeight="1" thickTop="1">
      <c r="A5" s="2" t="s">
        <v>381</v>
      </c>
      <c r="B5" s="3" t="s">
        <v>382</v>
      </c>
      <c r="C5" s="3" t="s">
        <v>151</v>
      </c>
      <c r="D5" s="4" t="s">
        <v>123</v>
      </c>
      <c r="E5" s="4" t="s">
        <v>123</v>
      </c>
      <c r="F5" s="4">
        <v>3400</v>
      </c>
      <c r="G5" s="38">
        <v>87405.36</v>
      </c>
    </row>
    <row r="6" spans="1:7" ht="15" customHeight="1">
      <c r="A6" s="5" t="s">
        <v>502</v>
      </c>
      <c r="B6" s="6" t="s">
        <v>280</v>
      </c>
      <c r="C6" s="6" t="s">
        <v>47</v>
      </c>
      <c r="D6" s="7">
        <v>25</v>
      </c>
      <c r="E6" s="7">
        <v>16034.12</v>
      </c>
      <c r="F6" s="7">
        <v>85</v>
      </c>
      <c r="G6" s="39">
        <v>22047.05</v>
      </c>
    </row>
    <row r="7" spans="1:7" ht="15" customHeight="1">
      <c r="A7" s="2" t="s">
        <v>383</v>
      </c>
      <c r="B7" s="3" t="s">
        <v>384</v>
      </c>
      <c r="C7" s="3" t="s">
        <v>47</v>
      </c>
      <c r="D7" s="4">
        <v>8</v>
      </c>
      <c r="E7" s="4">
        <v>3780</v>
      </c>
      <c r="F7" s="4" t="s">
        <v>123</v>
      </c>
      <c r="G7" s="38" t="s">
        <v>123</v>
      </c>
    </row>
    <row r="8" spans="1:7" ht="15" customHeight="1">
      <c r="A8" s="5" t="s">
        <v>383</v>
      </c>
      <c r="B8" s="6" t="s">
        <v>384</v>
      </c>
      <c r="C8" s="6" t="s">
        <v>232</v>
      </c>
      <c r="D8" s="7">
        <v>4</v>
      </c>
      <c r="E8" s="7">
        <v>9609.11</v>
      </c>
      <c r="F8" s="7" t="s">
        <v>123</v>
      </c>
      <c r="G8" s="39" t="s">
        <v>123</v>
      </c>
    </row>
    <row r="9" spans="1:7" ht="15" customHeight="1">
      <c r="A9" s="2" t="s">
        <v>383</v>
      </c>
      <c r="B9" s="3" t="s">
        <v>384</v>
      </c>
      <c r="C9" s="3" t="s">
        <v>60</v>
      </c>
      <c r="D9" s="4">
        <v>3</v>
      </c>
      <c r="E9" s="4">
        <v>2239</v>
      </c>
      <c r="F9" s="4" t="s">
        <v>123</v>
      </c>
      <c r="G9" s="38" t="s">
        <v>123</v>
      </c>
    </row>
    <row r="10" spans="1:7" ht="15" customHeight="1">
      <c r="A10" s="5" t="s">
        <v>503</v>
      </c>
      <c r="B10" s="6" t="s">
        <v>504</v>
      </c>
      <c r="C10" s="6" t="s">
        <v>41</v>
      </c>
      <c r="D10" s="7">
        <v>1200</v>
      </c>
      <c r="E10" s="7">
        <v>33553.620000000003</v>
      </c>
      <c r="F10" s="7" t="s">
        <v>123</v>
      </c>
      <c r="G10" s="39" t="s">
        <v>123</v>
      </c>
    </row>
    <row r="11" spans="1:7" ht="15" customHeight="1">
      <c r="A11" s="2" t="s">
        <v>505</v>
      </c>
      <c r="B11" s="3" t="s">
        <v>280</v>
      </c>
      <c r="C11" s="3" t="s">
        <v>47</v>
      </c>
      <c r="D11" s="4" t="s">
        <v>123</v>
      </c>
      <c r="E11" s="4" t="s">
        <v>123</v>
      </c>
      <c r="F11" s="4">
        <v>8</v>
      </c>
      <c r="G11" s="38">
        <v>5068.4799999999996</v>
      </c>
    </row>
    <row r="12" spans="1:7" ht="15" customHeight="1">
      <c r="A12" s="5" t="s">
        <v>505</v>
      </c>
      <c r="B12" s="6" t="s">
        <v>280</v>
      </c>
      <c r="C12" s="6" t="s">
        <v>232</v>
      </c>
      <c r="D12" s="7" t="s">
        <v>123</v>
      </c>
      <c r="E12" s="7" t="s">
        <v>123</v>
      </c>
      <c r="F12" s="7">
        <v>2</v>
      </c>
      <c r="G12" s="39">
        <v>3790.58</v>
      </c>
    </row>
    <row r="13" spans="1:7" ht="15" customHeight="1">
      <c r="A13" s="2" t="s">
        <v>505</v>
      </c>
      <c r="B13" s="3" t="s">
        <v>280</v>
      </c>
      <c r="C13" s="3" t="s">
        <v>60</v>
      </c>
      <c r="D13" s="4" t="s">
        <v>123</v>
      </c>
      <c r="E13" s="4" t="s">
        <v>123</v>
      </c>
      <c r="F13" s="4">
        <v>3</v>
      </c>
      <c r="G13" s="38">
        <v>3051.68</v>
      </c>
    </row>
    <row r="14" spans="1:7" ht="15" customHeight="1">
      <c r="A14" s="5" t="s">
        <v>506</v>
      </c>
      <c r="B14" s="6" t="s">
        <v>507</v>
      </c>
      <c r="C14" s="6" t="s">
        <v>91</v>
      </c>
      <c r="D14" s="7" t="s">
        <v>123</v>
      </c>
      <c r="E14" s="7" t="s">
        <v>123</v>
      </c>
      <c r="F14" s="7">
        <v>26000</v>
      </c>
      <c r="G14" s="39">
        <v>83720</v>
      </c>
    </row>
    <row r="15" spans="1:7" ht="15" customHeight="1">
      <c r="A15" s="2" t="s">
        <v>506</v>
      </c>
      <c r="B15" s="3" t="s">
        <v>507</v>
      </c>
      <c r="C15" s="3" t="s">
        <v>144</v>
      </c>
      <c r="D15" s="4">
        <v>27536</v>
      </c>
      <c r="E15" s="4">
        <v>74347.199999999997</v>
      </c>
      <c r="F15" s="4" t="s">
        <v>123</v>
      </c>
      <c r="G15" s="38" t="s">
        <v>123</v>
      </c>
    </row>
    <row r="16" spans="1:7" ht="15" customHeight="1">
      <c r="A16" s="5" t="s">
        <v>129</v>
      </c>
      <c r="B16" s="6" t="s">
        <v>130</v>
      </c>
      <c r="C16" s="6" t="s">
        <v>87</v>
      </c>
      <c r="D16" s="7">
        <v>23120</v>
      </c>
      <c r="E16" s="7">
        <v>21591</v>
      </c>
      <c r="F16" s="7" t="s">
        <v>123</v>
      </c>
      <c r="G16" s="39" t="s">
        <v>123</v>
      </c>
    </row>
    <row r="17" spans="1:7" ht="15" customHeight="1">
      <c r="A17" s="2" t="s">
        <v>129</v>
      </c>
      <c r="B17" s="3" t="s">
        <v>130</v>
      </c>
      <c r="C17" s="3" t="s">
        <v>84</v>
      </c>
      <c r="D17" s="4" t="s">
        <v>123</v>
      </c>
      <c r="E17" s="4" t="s">
        <v>123</v>
      </c>
      <c r="F17" s="4">
        <v>129996</v>
      </c>
      <c r="G17" s="38">
        <v>294050.76</v>
      </c>
    </row>
    <row r="18" spans="1:7" ht="15" customHeight="1">
      <c r="A18" s="5" t="s">
        <v>131</v>
      </c>
      <c r="B18" s="6" t="s">
        <v>132</v>
      </c>
      <c r="C18" s="6" t="s">
        <v>103</v>
      </c>
      <c r="D18" s="7">
        <v>182000</v>
      </c>
      <c r="E18" s="7">
        <v>215800</v>
      </c>
      <c r="F18" s="7">
        <v>512866.96</v>
      </c>
      <c r="G18" s="39">
        <v>654128.06000000006</v>
      </c>
    </row>
    <row r="19" spans="1:7" ht="15" customHeight="1">
      <c r="A19" s="2" t="s">
        <v>131</v>
      </c>
      <c r="B19" s="3" t="s">
        <v>132</v>
      </c>
      <c r="C19" s="3" t="s">
        <v>133</v>
      </c>
      <c r="D19" s="4">
        <v>48055.49</v>
      </c>
      <c r="E19" s="4">
        <v>97111.74</v>
      </c>
      <c r="F19" s="4">
        <v>24496</v>
      </c>
      <c r="G19" s="38">
        <v>50216.800000000003</v>
      </c>
    </row>
    <row r="20" spans="1:7" ht="15" customHeight="1">
      <c r="A20" s="5" t="s">
        <v>131</v>
      </c>
      <c r="B20" s="6" t="s">
        <v>132</v>
      </c>
      <c r="C20" s="6" t="s">
        <v>59</v>
      </c>
      <c r="D20" s="7" t="s">
        <v>123</v>
      </c>
      <c r="E20" s="7" t="s">
        <v>123</v>
      </c>
      <c r="F20" s="7">
        <v>11304</v>
      </c>
      <c r="G20" s="39">
        <v>25434</v>
      </c>
    </row>
    <row r="21" spans="1:7" ht="15" customHeight="1">
      <c r="A21" s="2" t="s">
        <v>131</v>
      </c>
      <c r="B21" s="3" t="s">
        <v>132</v>
      </c>
      <c r="C21" s="3" t="s">
        <v>87</v>
      </c>
      <c r="D21" s="4">
        <v>20180</v>
      </c>
      <c r="E21" s="4">
        <v>20513.669999999998</v>
      </c>
      <c r="F21" s="4">
        <v>279524</v>
      </c>
      <c r="G21" s="38">
        <v>348116.2</v>
      </c>
    </row>
    <row r="22" spans="1:7" ht="15" customHeight="1">
      <c r="A22" s="5" t="s">
        <v>131</v>
      </c>
      <c r="B22" s="6" t="s">
        <v>132</v>
      </c>
      <c r="C22" s="6" t="s">
        <v>134</v>
      </c>
      <c r="D22" s="7">
        <v>219838</v>
      </c>
      <c r="E22" s="7">
        <v>472450.03</v>
      </c>
      <c r="F22" s="7">
        <v>28643</v>
      </c>
      <c r="G22" s="39">
        <v>52793.760000000002</v>
      </c>
    </row>
    <row r="23" spans="1:7" ht="15" customHeight="1">
      <c r="A23" s="2" t="s">
        <v>131</v>
      </c>
      <c r="B23" s="3" t="s">
        <v>132</v>
      </c>
      <c r="C23" s="3" t="s">
        <v>54</v>
      </c>
      <c r="D23" s="4">
        <v>194635.51</v>
      </c>
      <c r="E23" s="4">
        <v>211943.74</v>
      </c>
      <c r="F23" s="4">
        <v>474481.41</v>
      </c>
      <c r="G23" s="38">
        <v>536908.07999999996</v>
      </c>
    </row>
    <row r="24" spans="1:7" ht="15" customHeight="1">
      <c r="A24" s="5" t="s">
        <v>131</v>
      </c>
      <c r="B24" s="6" t="s">
        <v>132</v>
      </c>
      <c r="C24" s="6" t="s">
        <v>52</v>
      </c>
      <c r="D24" s="7">
        <v>34491.97</v>
      </c>
      <c r="E24" s="7">
        <v>69747.58</v>
      </c>
      <c r="F24" s="7">
        <v>22005</v>
      </c>
      <c r="G24" s="39">
        <v>47310.75</v>
      </c>
    </row>
    <row r="25" spans="1:7" ht="15" customHeight="1">
      <c r="A25" s="2" t="s">
        <v>131</v>
      </c>
      <c r="B25" s="3" t="s">
        <v>132</v>
      </c>
      <c r="C25" s="3" t="s">
        <v>83</v>
      </c>
      <c r="D25" s="4">
        <v>78012</v>
      </c>
      <c r="E25" s="4">
        <v>92054.1</v>
      </c>
      <c r="F25" s="4">
        <v>441010.72</v>
      </c>
      <c r="G25" s="38">
        <v>553539.77</v>
      </c>
    </row>
    <row r="26" spans="1:7" ht="15" customHeight="1">
      <c r="A26" s="5" t="s">
        <v>131</v>
      </c>
      <c r="B26" s="6" t="s">
        <v>132</v>
      </c>
      <c r="C26" s="6" t="s">
        <v>104</v>
      </c>
      <c r="D26" s="7">
        <v>78000</v>
      </c>
      <c r="E26" s="7">
        <v>90870</v>
      </c>
      <c r="F26" s="7">
        <v>52000</v>
      </c>
      <c r="G26" s="39">
        <v>60580</v>
      </c>
    </row>
    <row r="27" spans="1:7" ht="15" customHeight="1">
      <c r="A27" s="2" t="s">
        <v>131</v>
      </c>
      <c r="B27" s="3" t="s">
        <v>132</v>
      </c>
      <c r="C27" s="3" t="s">
        <v>105</v>
      </c>
      <c r="D27" s="4" t="s">
        <v>123</v>
      </c>
      <c r="E27" s="4" t="s">
        <v>123</v>
      </c>
      <c r="F27" s="4">
        <v>135263.6</v>
      </c>
      <c r="G27" s="38">
        <v>166683.53</v>
      </c>
    </row>
    <row r="28" spans="1:7" ht="15" customHeight="1">
      <c r="A28" s="5" t="s">
        <v>131</v>
      </c>
      <c r="B28" s="6" t="s">
        <v>132</v>
      </c>
      <c r="C28" s="6" t="s">
        <v>135</v>
      </c>
      <c r="D28" s="7">
        <v>110151.4</v>
      </c>
      <c r="E28" s="7">
        <v>132923</v>
      </c>
      <c r="F28" s="7">
        <v>78000</v>
      </c>
      <c r="G28" s="39">
        <v>99450</v>
      </c>
    </row>
    <row r="29" spans="1:7" ht="15" customHeight="1">
      <c r="A29" s="2" t="s">
        <v>131</v>
      </c>
      <c r="B29" s="3" t="s">
        <v>132</v>
      </c>
      <c r="C29" s="3" t="s">
        <v>121</v>
      </c>
      <c r="D29" s="4">
        <v>48551.22</v>
      </c>
      <c r="E29" s="4">
        <v>114636.41</v>
      </c>
      <c r="F29" s="4">
        <v>32248</v>
      </c>
      <c r="G29" s="38">
        <v>70530.7</v>
      </c>
    </row>
    <row r="30" spans="1:7" ht="15" customHeight="1">
      <c r="A30" s="5" t="s">
        <v>131</v>
      </c>
      <c r="B30" s="6" t="s">
        <v>132</v>
      </c>
      <c r="C30" s="6" t="s">
        <v>45</v>
      </c>
      <c r="D30" s="7">
        <v>3251130.04</v>
      </c>
      <c r="E30" s="7">
        <v>6511051.54</v>
      </c>
      <c r="F30" s="7">
        <v>3697463.45</v>
      </c>
      <c r="G30" s="39">
        <v>6970485.8899999997</v>
      </c>
    </row>
    <row r="31" spans="1:7" ht="15" customHeight="1">
      <c r="A31" s="2" t="s">
        <v>131</v>
      </c>
      <c r="B31" s="3" t="s">
        <v>132</v>
      </c>
      <c r="C31" s="3" t="s">
        <v>97</v>
      </c>
      <c r="D31" s="4">
        <v>279590.44</v>
      </c>
      <c r="E31" s="4">
        <v>637837.55000000005</v>
      </c>
      <c r="F31" s="4" t="s">
        <v>123</v>
      </c>
      <c r="G31" s="38" t="s">
        <v>123</v>
      </c>
    </row>
    <row r="32" spans="1:7" ht="15" customHeight="1">
      <c r="A32" s="5" t="s">
        <v>131</v>
      </c>
      <c r="B32" s="6" t="s">
        <v>132</v>
      </c>
      <c r="C32" s="6" t="s">
        <v>44</v>
      </c>
      <c r="D32" s="7" t="s">
        <v>123</v>
      </c>
      <c r="E32" s="7" t="s">
        <v>123</v>
      </c>
      <c r="F32" s="7">
        <v>74651</v>
      </c>
      <c r="G32" s="39">
        <v>84355.63</v>
      </c>
    </row>
    <row r="33" spans="1:7" ht="15" customHeight="1">
      <c r="A33" s="2" t="s">
        <v>131</v>
      </c>
      <c r="B33" s="3" t="s">
        <v>132</v>
      </c>
      <c r="C33" s="3" t="s">
        <v>508</v>
      </c>
      <c r="D33" s="4" t="s">
        <v>123</v>
      </c>
      <c r="E33" s="4" t="s">
        <v>123</v>
      </c>
      <c r="F33" s="4">
        <v>22919</v>
      </c>
      <c r="G33" s="38">
        <v>46983.95</v>
      </c>
    </row>
    <row r="34" spans="1:7" ht="15" customHeight="1">
      <c r="A34" s="5" t="s">
        <v>131</v>
      </c>
      <c r="B34" s="6" t="s">
        <v>132</v>
      </c>
      <c r="C34" s="6" t="s">
        <v>106</v>
      </c>
      <c r="D34" s="7">
        <v>2109014</v>
      </c>
      <c r="E34" s="7">
        <v>2474834.79</v>
      </c>
      <c r="F34" s="7">
        <v>1764320.83</v>
      </c>
      <c r="G34" s="39">
        <v>2202048.13</v>
      </c>
    </row>
    <row r="35" spans="1:7" ht="15" customHeight="1">
      <c r="A35" s="2" t="s">
        <v>131</v>
      </c>
      <c r="B35" s="3" t="s">
        <v>132</v>
      </c>
      <c r="C35" s="3" t="s">
        <v>92</v>
      </c>
      <c r="D35" s="4">
        <v>442000</v>
      </c>
      <c r="E35" s="4">
        <v>525460</v>
      </c>
      <c r="F35" s="4">
        <v>444595</v>
      </c>
      <c r="G35" s="38">
        <v>549783.73</v>
      </c>
    </row>
    <row r="36" spans="1:7" ht="15" customHeight="1">
      <c r="A36" s="5" t="s">
        <v>131</v>
      </c>
      <c r="B36" s="6" t="s">
        <v>132</v>
      </c>
      <c r="C36" s="6" t="s">
        <v>101</v>
      </c>
      <c r="D36" s="7">
        <v>6651</v>
      </c>
      <c r="E36" s="7">
        <v>13590.03</v>
      </c>
      <c r="F36" s="7">
        <v>2546</v>
      </c>
      <c r="G36" s="39">
        <v>5459.31</v>
      </c>
    </row>
    <row r="37" spans="1:7" ht="15" customHeight="1">
      <c r="A37" s="2" t="s">
        <v>131</v>
      </c>
      <c r="B37" s="3" t="s">
        <v>132</v>
      </c>
      <c r="C37" s="3" t="s">
        <v>49</v>
      </c>
      <c r="D37" s="4">
        <v>127665</v>
      </c>
      <c r="E37" s="4">
        <v>274479.75</v>
      </c>
      <c r="F37" s="4" t="s">
        <v>123</v>
      </c>
      <c r="G37" s="38" t="s">
        <v>123</v>
      </c>
    </row>
    <row r="38" spans="1:7" ht="15" customHeight="1">
      <c r="A38" s="5" t="s">
        <v>131</v>
      </c>
      <c r="B38" s="6" t="s">
        <v>132</v>
      </c>
      <c r="C38" s="6" t="s">
        <v>112</v>
      </c>
      <c r="D38" s="7">
        <v>104258.2</v>
      </c>
      <c r="E38" s="7">
        <v>128762.37</v>
      </c>
      <c r="F38" s="7">
        <v>140500</v>
      </c>
      <c r="G38" s="39">
        <v>176945</v>
      </c>
    </row>
    <row r="39" spans="1:7" ht="15" customHeight="1">
      <c r="A39" s="2" t="s">
        <v>131</v>
      </c>
      <c r="B39" s="3" t="s">
        <v>132</v>
      </c>
      <c r="C39" s="3" t="s">
        <v>84</v>
      </c>
      <c r="D39" s="4" t="s">
        <v>123</v>
      </c>
      <c r="E39" s="4" t="s">
        <v>123</v>
      </c>
      <c r="F39" s="4">
        <v>225268.03</v>
      </c>
      <c r="G39" s="38">
        <v>431159.42</v>
      </c>
    </row>
    <row r="40" spans="1:7" ht="15" customHeight="1">
      <c r="A40" s="5" t="s">
        <v>131</v>
      </c>
      <c r="B40" s="6" t="s">
        <v>132</v>
      </c>
      <c r="C40" s="6" t="s">
        <v>600</v>
      </c>
      <c r="D40" s="7">
        <v>25003.200000000001</v>
      </c>
      <c r="E40" s="7">
        <v>54682.6</v>
      </c>
      <c r="F40" s="7" t="s">
        <v>123</v>
      </c>
      <c r="G40" s="39" t="s">
        <v>123</v>
      </c>
    </row>
    <row r="41" spans="1:7" ht="15" customHeight="1">
      <c r="A41" s="2" t="s">
        <v>131</v>
      </c>
      <c r="B41" s="3" t="s">
        <v>132</v>
      </c>
      <c r="C41" s="3" t="s">
        <v>68</v>
      </c>
      <c r="D41" s="4">
        <v>18710</v>
      </c>
      <c r="E41" s="4">
        <v>18886.52</v>
      </c>
      <c r="F41" s="4" t="s">
        <v>123</v>
      </c>
      <c r="G41" s="38" t="s">
        <v>123</v>
      </c>
    </row>
    <row r="42" spans="1:7" ht="15" customHeight="1">
      <c r="A42" s="5" t="s">
        <v>131</v>
      </c>
      <c r="B42" s="6" t="s">
        <v>132</v>
      </c>
      <c r="C42" s="6" t="s">
        <v>89</v>
      </c>
      <c r="D42" s="7">
        <v>42623</v>
      </c>
      <c r="E42" s="7">
        <v>43056.38</v>
      </c>
      <c r="F42" s="7">
        <v>55956</v>
      </c>
      <c r="G42" s="39">
        <v>70719</v>
      </c>
    </row>
    <row r="43" spans="1:7" ht="15" customHeight="1">
      <c r="A43" s="2" t="s">
        <v>131</v>
      </c>
      <c r="B43" s="3" t="s">
        <v>132</v>
      </c>
      <c r="C43" s="3" t="s">
        <v>48</v>
      </c>
      <c r="D43" s="4" t="s">
        <v>123</v>
      </c>
      <c r="E43" s="4" t="s">
        <v>123</v>
      </c>
      <c r="F43" s="4">
        <v>14.7</v>
      </c>
      <c r="G43" s="38">
        <v>2.5099999999999998</v>
      </c>
    </row>
    <row r="44" spans="1:7" ht="15" customHeight="1">
      <c r="A44" s="5" t="s">
        <v>131</v>
      </c>
      <c r="B44" s="6" t="s">
        <v>132</v>
      </c>
      <c r="C44" s="6" t="s">
        <v>90</v>
      </c>
      <c r="D44" s="7">
        <v>52000</v>
      </c>
      <c r="E44" s="7">
        <v>65414.71</v>
      </c>
      <c r="F44" s="7">
        <v>26000</v>
      </c>
      <c r="G44" s="39">
        <v>33800</v>
      </c>
    </row>
    <row r="45" spans="1:7" ht="15" customHeight="1">
      <c r="A45" s="2" t="s">
        <v>131</v>
      </c>
      <c r="B45" s="3" t="s">
        <v>132</v>
      </c>
      <c r="C45" s="3" t="s">
        <v>107</v>
      </c>
      <c r="D45" s="4" t="s">
        <v>123</v>
      </c>
      <c r="E45" s="4" t="s">
        <v>123</v>
      </c>
      <c r="F45" s="4">
        <v>104027.4</v>
      </c>
      <c r="G45" s="38">
        <v>214260.11</v>
      </c>
    </row>
    <row r="46" spans="1:7" ht="15" customHeight="1">
      <c r="A46" s="5" t="s">
        <v>131</v>
      </c>
      <c r="B46" s="6" t="s">
        <v>132</v>
      </c>
      <c r="C46" s="6" t="s">
        <v>67</v>
      </c>
      <c r="D46" s="7">
        <v>7080</v>
      </c>
      <c r="E46" s="7">
        <v>15222</v>
      </c>
      <c r="F46" s="7" t="s">
        <v>123</v>
      </c>
      <c r="G46" s="39" t="s">
        <v>123</v>
      </c>
    </row>
    <row r="47" spans="1:7" ht="15" customHeight="1">
      <c r="A47" s="2" t="s">
        <v>136</v>
      </c>
      <c r="B47" s="3" t="s">
        <v>137</v>
      </c>
      <c r="C47" s="3" t="s">
        <v>105</v>
      </c>
      <c r="D47" s="4">
        <v>2188</v>
      </c>
      <c r="E47" s="4">
        <v>3281.4</v>
      </c>
      <c r="F47" s="4" t="s">
        <v>123</v>
      </c>
      <c r="G47" s="38" t="s">
        <v>123</v>
      </c>
    </row>
    <row r="48" spans="1:7" ht="15" customHeight="1">
      <c r="A48" s="5" t="s">
        <v>136</v>
      </c>
      <c r="B48" s="6" t="s">
        <v>137</v>
      </c>
      <c r="C48" s="6" t="s">
        <v>121</v>
      </c>
      <c r="D48" s="7">
        <v>42000</v>
      </c>
      <c r="E48" s="7">
        <v>25200</v>
      </c>
      <c r="F48" s="7">
        <v>42000</v>
      </c>
      <c r="G48" s="39">
        <v>28350</v>
      </c>
    </row>
    <row r="49" spans="1:7" ht="15" customHeight="1">
      <c r="A49" s="2" t="s">
        <v>136</v>
      </c>
      <c r="B49" s="3" t="s">
        <v>137</v>
      </c>
      <c r="C49" s="3" t="s">
        <v>45</v>
      </c>
      <c r="D49" s="4">
        <v>201.6</v>
      </c>
      <c r="E49" s="4">
        <v>1142.4000000000001</v>
      </c>
      <c r="F49" s="4">
        <v>1499.6</v>
      </c>
      <c r="G49" s="38">
        <v>8497.73</v>
      </c>
    </row>
    <row r="50" spans="1:7" ht="15" customHeight="1">
      <c r="A50" s="5" t="s">
        <v>136</v>
      </c>
      <c r="B50" s="6" t="s">
        <v>137</v>
      </c>
      <c r="C50" s="6" t="s">
        <v>84</v>
      </c>
      <c r="D50" s="7" t="s">
        <v>123</v>
      </c>
      <c r="E50" s="7" t="s">
        <v>123</v>
      </c>
      <c r="F50" s="7">
        <v>7000</v>
      </c>
      <c r="G50" s="39">
        <v>13500</v>
      </c>
    </row>
    <row r="51" spans="1:7" ht="15" customHeight="1">
      <c r="A51" s="2" t="s">
        <v>136</v>
      </c>
      <c r="B51" s="3" t="s">
        <v>137</v>
      </c>
      <c r="C51" s="3" t="s">
        <v>64</v>
      </c>
      <c r="D51" s="4" t="s">
        <v>123</v>
      </c>
      <c r="E51" s="4" t="s">
        <v>123</v>
      </c>
      <c r="F51" s="4">
        <v>61540</v>
      </c>
      <c r="G51" s="38">
        <v>29720</v>
      </c>
    </row>
    <row r="52" spans="1:7" ht="15" customHeight="1">
      <c r="A52" s="5" t="s">
        <v>136</v>
      </c>
      <c r="B52" s="6" t="s">
        <v>137</v>
      </c>
      <c r="C52" s="6" t="s">
        <v>58</v>
      </c>
      <c r="D52" s="7">
        <v>44000</v>
      </c>
      <c r="E52" s="7">
        <v>23760</v>
      </c>
      <c r="F52" s="7">
        <v>350000</v>
      </c>
      <c r="G52" s="39">
        <v>166250</v>
      </c>
    </row>
    <row r="53" spans="1:7" ht="15" customHeight="1">
      <c r="A53" s="2" t="s">
        <v>138</v>
      </c>
      <c r="B53" s="3" t="s">
        <v>139</v>
      </c>
      <c r="C53" s="3" t="s">
        <v>102</v>
      </c>
      <c r="D53" s="4">
        <v>524.79999999999995</v>
      </c>
      <c r="E53" s="4">
        <v>1408.56</v>
      </c>
      <c r="F53" s="4" t="s">
        <v>123</v>
      </c>
      <c r="G53" s="38" t="s">
        <v>123</v>
      </c>
    </row>
    <row r="54" spans="1:7" ht="15" customHeight="1">
      <c r="A54" s="5" t="s">
        <v>509</v>
      </c>
      <c r="B54" s="6" t="s">
        <v>510</v>
      </c>
      <c r="C54" s="6" t="s">
        <v>45</v>
      </c>
      <c r="D54" s="7" t="s">
        <v>123</v>
      </c>
      <c r="E54" s="7" t="s">
        <v>123</v>
      </c>
      <c r="F54" s="7">
        <v>90</v>
      </c>
      <c r="G54" s="39">
        <v>510</v>
      </c>
    </row>
    <row r="55" spans="1:7" ht="15" customHeight="1">
      <c r="A55" s="2" t="s">
        <v>140</v>
      </c>
      <c r="B55" s="3" t="s">
        <v>141</v>
      </c>
      <c r="C55" s="3" t="s">
        <v>91</v>
      </c>
      <c r="D55" s="4" t="s">
        <v>123</v>
      </c>
      <c r="E55" s="4" t="s">
        <v>123</v>
      </c>
      <c r="F55" s="4">
        <v>234000</v>
      </c>
      <c r="G55" s="38">
        <v>162240</v>
      </c>
    </row>
    <row r="56" spans="1:7" ht="15" customHeight="1">
      <c r="A56" s="5" t="s">
        <v>140</v>
      </c>
      <c r="B56" s="6" t="s">
        <v>141</v>
      </c>
      <c r="C56" s="6" t="s">
        <v>65</v>
      </c>
      <c r="D56" s="7">
        <v>21952</v>
      </c>
      <c r="E56" s="7">
        <v>10976</v>
      </c>
      <c r="F56" s="7" t="s">
        <v>123</v>
      </c>
      <c r="G56" s="39" t="s">
        <v>123</v>
      </c>
    </row>
    <row r="57" spans="1:7" ht="15" customHeight="1">
      <c r="A57" s="2" t="s">
        <v>140</v>
      </c>
      <c r="B57" s="3" t="s">
        <v>141</v>
      </c>
      <c r="C57" s="3" t="s">
        <v>144</v>
      </c>
      <c r="D57" s="4" t="s">
        <v>123</v>
      </c>
      <c r="E57" s="4" t="s">
        <v>123</v>
      </c>
      <c r="F57" s="4">
        <v>208000</v>
      </c>
      <c r="G57" s="38">
        <v>99580</v>
      </c>
    </row>
    <row r="58" spans="1:7" ht="15" customHeight="1">
      <c r="A58" s="5" t="s">
        <v>142</v>
      </c>
      <c r="B58" s="6" t="s">
        <v>143</v>
      </c>
      <c r="C58" s="6" t="s">
        <v>133</v>
      </c>
      <c r="D58" s="7">
        <v>130395.45</v>
      </c>
      <c r="E58" s="7">
        <v>311593.56</v>
      </c>
      <c r="F58" s="7">
        <v>547689.75</v>
      </c>
      <c r="G58" s="39">
        <v>658728.31000000006</v>
      </c>
    </row>
    <row r="59" spans="1:7" ht="15" customHeight="1">
      <c r="A59" s="2" t="s">
        <v>142</v>
      </c>
      <c r="B59" s="3" t="s">
        <v>143</v>
      </c>
      <c r="C59" s="3" t="s">
        <v>134</v>
      </c>
      <c r="D59" s="4" t="s">
        <v>123</v>
      </c>
      <c r="E59" s="4" t="s">
        <v>123</v>
      </c>
      <c r="F59" s="4">
        <v>612</v>
      </c>
      <c r="G59" s="38">
        <v>1893.93</v>
      </c>
    </row>
    <row r="60" spans="1:7" ht="15" customHeight="1">
      <c r="A60" s="5" t="s">
        <v>142</v>
      </c>
      <c r="B60" s="6" t="s">
        <v>143</v>
      </c>
      <c r="C60" s="6" t="s">
        <v>54</v>
      </c>
      <c r="D60" s="7">
        <v>153750</v>
      </c>
      <c r="E60" s="7">
        <v>419131.49</v>
      </c>
      <c r="F60" s="7">
        <v>42770</v>
      </c>
      <c r="G60" s="39">
        <v>134712.54</v>
      </c>
    </row>
    <row r="61" spans="1:7" ht="15" customHeight="1">
      <c r="A61" s="2" t="s">
        <v>142</v>
      </c>
      <c r="B61" s="3" t="s">
        <v>143</v>
      </c>
      <c r="C61" s="3" t="s">
        <v>52</v>
      </c>
      <c r="D61" s="4">
        <v>15419</v>
      </c>
      <c r="E61" s="4">
        <v>48837.81</v>
      </c>
      <c r="F61" s="4">
        <v>8000</v>
      </c>
      <c r="G61" s="38">
        <v>27700</v>
      </c>
    </row>
    <row r="62" spans="1:7" ht="15" customHeight="1">
      <c r="A62" s="5" t="s">
        <v>142</v>
      </c>
      <c r="B62" s="6" t="s">
        <v>143</v>
      </c>
      <c r="C62" s="6" t="s">
        <v>135</v>
      </c>
      <c r="D62" s="7">
        <v>1239</v>
      </c>
      <c r="E62" s="7">
        <v>4072.13</v>
      </c>
      <c r="F62" s="7" t="s">
        <v>123</v>
      </c>
      <c r="G62" s="39" t="s">
        <v>123</v>
      </c>
    </row>
    <row r="63" spans="1:7" ht="15" customHeight="1">
      <c r="A63" s="2" t="s">
        <v>142</v>
      </c>
      <c r="B63" s="3" t="s">
        <v>143</v>
      </c>
      <c r="C63" s="3" t="s">
        <v>121</v>
      </c>
      <c r="D63" s="4">
        <v>31220</v>
      </c>
      <c r="E63" s="4">
        <v>49405</v>
      </c>
      <c r="F63" s="4" t="s">
        <v>123</v>
      </c>
      <c r="G63" s="38" t="s">
        <v>123</v>
      </c>
    </row>
    <row r="64" spans="1:7" ht="15" customHeight="1">
      <c r="A64" s="5" t="s">
        <v>142</v>
      </c>
      <c r="B64" s="6" t="s">
        <v>143</v>
      </c>
      <c r="C64" s="6" t="s">
        <v>91</v>
      </c>
      <c r="D64" s="7" t="s">
        <v>123</v>
      </c>
      <c r="E64" s="7" t="s">
        <v>123</v>
      </c>
      <c r="F64" s="7">
        <v>80</v>
      </c>
      <c r="G64" s="39">
        <v>192</v>
      </c>
    </row>
    <row r="65" spans="1:7" ht="15" customHeight="1">
      <c r="A65" s="2" t="s">
        <v>142</v>
      </c>
      <c r="B65" s="3" t="s">
        <v>143</v>
      </c>
      <c r="C65" s="3" t="s">
        <v>45</v>
      </c>
      <c r="D65" s="4">
        <v>28987.200000000001</v>
      </c>
      <c r="E65" s="4">
        <v>95657.76</v>
      </c>
      <c r="F65" s="4">
        <v>281320</v>
      </c>
      <c r="G65" s="38">
        <v>949276.48</v>
      </c>
    </row>
    <row r="66" spans="1:7" ht="15" customHeight="1">
      <c r="A66" s="5" t="s">
        <v>142</v>
      </c>
      <c r="B66" s="6" t="s">
        <v>143</v>
      </c>
      <c r="C66" s="6" t="s">
        <v>101</v>
      </c>
      <c r="D66" s="7">
        <v>534.6</v>
      </c>
      <c r="E66" s="7">
        <v>2425.0100000000002</v>
      </c>
      <c r="F66" s="7">
        <v>280.8</v>
      </c>
      <c r="G66" s="39">
        <v>1221.0899999999999</v>
      </c>
    </row>
    <row r="67" spans="1:7" ht="15" customHeight="1">
      <c r="A67" s="2" t="s">
        <v>142</v>
      </c>
      <c r="B67" s="3" t="s">
        <v>143</v>
      </c>
      <c r="C67" s="3" t="s">
        <v>49</v>
      </c>
      <c r="D67" s="4" t="s">
        <v>123</v>
      </c>
      <c r="E67" s="4" t="s">
        <v>123</v>
      </c>
      <c r="F67" s="4">
        <v>2000</v>
      </c>
      <c r="G67" s="38">
        <v>6457.34</v>
      </c>
    </row>
    <row r="68" spans="1:7" ht="15" customHeight="1">
      <c r="A68" s="5" t="s">
        <v>142</v>
      </c>
      <c r="B68" s="6" t="s">
        <v>143</v>
      </c>
      <c r="C68" s="6" t="s">
        <v>84</v>
      </c>
      <c r="D68" s="7" t="s">
        <v>123</v>
      </c>
      <c r="E68" s="7" t="s">
        <v>123</v>
      </c>
      <c r="F68" s="7">
        <v>112313.60000000001</v>
      </c>
      <c r="G68" s="39">
        <v>391970.36</v>
      </c>
    </row>
    <row r="69" spans="1:7" ht="15" customHeight="1">
      <c r="A69" s="2" t="s">
        <v>142</v>
      </c>
      <c r="B69" s="3" t="s">
        <v>143</v>
      </c>
      <c r="C69" s="3" t="s">
        <v>64</v>
      </c>
      <c r="D69" s="4">
        <v>110000</v>
      </c>
      <c r="E69" s="4">
        <v>60500</v>
      </c>
      <c r="F69" s="4">
        <v>683523</v>
      </c>
      <c r="G69" s="38">
        <v>359957.15</v>
      </c>
    </row>
    <row r="70" spans="1:7" ht="15" customHeight="1">
      <c r="A70" s="5" t="s">
        <v>142</v>
      </c>
      <c r="B70" s="6" t="s">
        <v>143</v>
      </c>
      <c r="C70" s="6" t="s">
        <v>66</v>
      </c>
      <c r="D70" s="7" t="s">
        <v>123</v>
      </c>
      <c r="E70" s="7" t="s">
        <v>123</v>
      </c>
      <c r="F70" s="7">
        <v>52004</v>
      </c>
      <c r="G70" s="39">
        <v>31823.14</v>
      </c>
    </row>
    <row r="71" spans="1:7" ht="15" customHeight="1">
      <c r="A71" s="2" t="s">
        <v>142</v>
      </c>
      <c r="B71" s="3" t="s">
        <v>143</v>
      </c>
      <c r="C71" s="3" t="s">
        <v>58</v>
      </c>
      <c r="D71" s="4">
        <v>111001.60000000001</v>
      </c>
      <c r="E71" s="4">
        <v>61525.84</v>
      </c>
      <c r="F71" s="4">
        <v>262624</v>
      </c>
      <c r="G71" s="38">
        <v>190141.6</v>
      </c>
    </row>
    <row r="72" spans="1:7" ht="15" customHeight="1">
      <c r="A72" s="5" t="s">
        <v>142</v>
      </c>
      <c r="B72" s="6" t="s">
        <v>143</v>
      </c>
      <c r="C72" s="6" t="s">
        <v>67</v>
      </c>
      <c r="D72" s="7">
        <v>1756.8</v>
      </c>
      <c r="E72" s="7">
        <v>6324.48</v>
      </c>
      <c r="F72" s="7" t="s">
        <v>123</v>
      </c>
      <c r="G72" s="39" t="s">
        <v>123</v>
      </c>
    </row>
    <row r="73" spans="1:7" ht="15" customHeight="1">
      <c r="A73" s="2" t="s">
        <v>145</v>
      </c>
      <c r="B73" s="3" t="s">
        <v>146</v>
      </c>
      <c r="C73" s="3" t="s">
        <v>134</v>
      </c>
      <c r="D73" s="4" t="s">
        <v>123</v>
      </c>
      <c r="E73" s="4" t="s">
        <v>123</v>
      </c>
      <c r="F73" s="4">
        <v>612</v>
      </c>
      <c r="G73" s="38">
        <v>1295.8499999999999</v>
      </c>
    </row>
    <row r="74" spans="1:7" ht="15" customHeight="1">
      <c r="A74" s="5" t="s">
        <v>145</v>
      </c>
      <c r="B74" s="6" t="s">
        <v>146</v>
      </c>
      <c r="C74" s="6" t="s">
        <v>52</v>
      </c>
      <c r="D74" s="7">
        <v>200</v>
      </c>
      <c r="E74" s="7">
        <v>1040</v>
      </c>
      <c r="F74" s="7" t="s">
        <v>123</v>
      </c>
      <c r="G74" s="39" t="s">
        <v>123</v>
      </c>
    </row>
    <row r="75" spans="1:7" ht="15" customHeight="1">
      <c r="A75" s="2" t="s">
        <v>145</v>
      </c>
      <c r="B75" s="3" t="s">
        <v>146</v>
      </c>
      <c r="C75" s="3" t="s">
        <v>135</v>
      </c>
      <c r="D75" s="4">
        <v>360</v>
      </c>
      <c r="E75" s="4">
        <v>1470.6</v>
      </c>
      <c r="F75" s="4" t="s">
        <v>123</v>
      </c>
      <c r="G75" s="38" t="s">
        <v>123</v>
      </c>
    </row>
    <row r="76" spans="1:7" ht="15" customHeight="1">
      <c r="A76" s="5" t="s">
        <v>145</v>
      </c>
      <c r="B76" s="6" t="s">
        <v>146</v>
      </c>
      <c r="C76" s="6" t="s">
        <v>121</v>
      </c>
      <c r="D76" s="7">
        <v>4132</v>
      </c>
      <c r="E76" s="7">
        <v>11272.8</v>
      </c>
      <c r="F76" s="7" t="s">
        <v>123</v>
      </c>
      <c r="G76" s="39" t="s">
        <v>123</v>
      </c>
    </row>
    <row r="77" spans="1:7" ht="15" customHeight="1">
      <c r="A77" s="2" t="s">
        <v>145</v>
      </c>
      <c r="B77" s="3" t="s">
        <v>146</v>
      </c>
      <c r="C77" s="3" t="s">
        <v>91</v>
      </c>
      <c r="D77" s="4">
        <v>109092</v>
      </c>
      <c r="E77" s="4">
        <v>132792.35999999999</v>
      </c>
      <c r="F77" s="4">
        <v>85640</v>
      </c>
      <c r="G77" s="38">
        <v>96890.9</v>
      </c>
    </row>
    <row r="78" spans="1:7" ht="15" customHeight="1">
      <c r="A78" s="5" t="s">
        <v>145</v>
      </c>
      <c r="B78" s="6" t="s">
        <v>146</v>
      </c>
      <c r="C78" s="6" t="s">
        <v>45</v>
      </c>
      <c r="D78" s="7">
        <v>65972.399999999994</v>
      </c>
      <c r="E78" s="7">
        <v>149153.16</v>
      </c>
      <c r="F78" s="7">
        <v>25847.200000000001</v>
      </c>
      <c r="G78" s="39">
        <v>60788.480000000003</v>
      </c>
    </row>
    <row r="79" spans="1:7" ht="15" customHeight="1">
      <c r="A79" s="2" t="s">
        <v>145</v>
      </c>
      <c r="B79" s="3" t="s">
        <v>146</v>
      </c>
      <c r="C79" s="3" t="s">
        <v>102</v>
      </c>
      <c r="D79" s="4">
        <v>2262.6</v>
      </c>
      <c r="E79" s="4">
        <v>10711.14</v>
      </c>
      <c r="F79" s="4" t="s">
        <v>123</v>
      </c>
      <c r="G79" s="38" t="s">
        <v>123</v>
      </c>
    </row>
    <row r="80" spans="1:7" ht="15" customHeight="1">
      <c r="A80" s="5" t="s">
        <v>145</v>
      </c>
      <c r="B80" s="6" t="s">
        <v>146</v>
      </c>
      <c r="C80" s="6" t="s">
        <v>112</v>
      </c>
      <c r="D80" s="7" t="s">
        <v>123</v>
      </c>
      <c r="E80" s="7" t="s">
        <v>123</v>
      </c>
      <c r="F80" s="7">
        <v>2000</v>
      </c>
      <c r="G80" s="39">
        <v>2700</v>
      </c>
    </row>
    <row r="81" spans="1:7" ht="15" customHeight="1">
      <c r="A81" s="2" t="s">
        <v>145</v>
      </c>
      <c r="B81" s="3" t="s">
        <v>146</v>
      </c>
      <c r="C81" s="3" t="s">
        <v>122</v>
      </c>
      <c r="D81" s="4">
        <v>1992.6</v>
      </c>
      <c r="E81" s="4">
        <v>5189.49</v>
      </c>
      <c r="F81" s="4">
        <v>248.4</v>
      </c>
      <c r="G81" s="38">
        <v>612.33000000000004</v>
      </c>
    </row>
    <row r="82" spans="1:7" ht="15" customHeight="1">
      <c r="A82" s="5" t="s">
        <v>145</v>
      </c>
      <c r="B82" s="6" t="s">
        <v>146</v>
      </c>
      <c r="C82" s="6" t="s">
        <v>90</v>
      </c>
      <c r="D82" s="7">
        <v>34000</v>
      </c>
      <c r="E82" s="7">
        <v>43283.17</v>
      </c>
      <c r="F82" s="7">
        <v>35000</v>
      </c>
      <c r="G82" s="39">
        <v>48000</v>
      </c>
    </row>
    <row r="83" spans="1:7" ht="15" customHeight="1">
      <c r="A83" s="2" t="s">
        <v>145</v>
      </c>
      <c r="B83" s="3" t="s">
        <v>146</v>
      </c>
      <c r="C83" s="3" t="s">
        <v>67</v>
      </c>
      <c r="D83" s="4">
        <v>576</v>
      </c>
      <c r="E83" s="4">
        <v>1751.04</v>
      </c>
      <c r="F83" s="4" t="s">
        <v>123</v>
      </c>
      <c r="G83" s="38" t="s">
        <v>123</v>
      </c>
    </row>
    <row r="84" spans="1:7" ht="15" customHeight="1">
      <c r="A84" s="5" t="s">
        <v>147</v>
      </c>
      <c r="B84" s="6" t="s">
        <v>148</v>
      </c>
      <c r="C84" s="6" t="s">
        <v>50</v>
      </c>
      <c r="D84" s="7">
        <v>84000</v>
      </c>
      <c r="E84" s="7">
        <v>24080</v>
      </c>
      <c r="F84" s="7" t="s">
        <v>123</v>
      </c>
      <c r="G84" s="39" t="s">
        <v>123</v>
      </c>
    </row>
    <row r="85" spans="1:7" ht="15" customHeight="1">
      <c r="A85" s="2" t="s">
        <v>147</v>
      </c>
      <c r="B85" s="3" t="s">
        <v>148</v>
      </c>
      <c r="C85" s="3" t="s">
        <v>83</v>
      </c>
      <c r="D85" s="4" t="s">
        <v>123</v>
      </c>
      <c r="E85" s="4" t="s">
        <v>123</v>
      </c>
      <c r="F85" s="4">
        <v>54000</v>
      </c>
      <c r="G85" s="38">
        <v>32400</v>
      </c>
    </row>
    <row r="86" spans="1:7" ht="15" customHeight="1">
      <c r="A86" s="5" t="s">
        <v>147</v>
      </c>
      <c r="B86" s="6" t="s">
        <v>148</v>
      </c>
      <c r="C86" s="6" t="s">
        <v>105</v>
      </c>
      <c r="D86" s="7" t="s">
        <v>123</v>
      </c>
      <c r="E86" s="7" t="s">
        <v>123</v>
      </c>
      <c r="F86" s="7">
        <v>535220</v>
      </c>
      <c r="G86" s="39">
        <v>318823</v>
      </c>
    </row>
    <row r="87" spans="1:7" ht="15" customHeight="1">
      <c r="A87" s="2" t="s">
        <v>147</v>
      </c>
      <c r="B87" s="3" t="s">
        <v>148</v>
      </c>
      <c r="C87" s="3" t="s">
        <v>91</v>
      </c>
      <c r="D87" s="4">
        <v>332000</v>
      </c>
      <c r="E87" s="4">
        <v>105460</v>
      </c>
      <c r="F87" s="4">
        <v>52000</v>
      </c>
      <c r="G87" s="38">
        <v>29250</v>
      </c>
    </row>
    <row r="88" spans="1:7" ht="15" customHeight="1">
      <c r="A88" s="5" t="s">
        <v>147</v>
      </c>
      <c r="B88" s="6" t="s">
        <v>148</v>
      </c>
      <c r="C88" s="6" t="s">
        <v>112</v>
      </c>
      <c r="D88" s="7" t="s">
        <v>123</v>
      </c>
      <c r="E88" s="7" t="s">
        <v>123</v>
      </c>
      <c r="F88" s="7">
        <v>50000</v>
      </c>
      <c r="G88" s="39">
        <v>18750</v>
      </c>
    </row>
    <row r="89" spans="1:7" ht="15" customHeight="1">
      <c r="A89" s="2" t="s">
        <v>147</v>
      </c>
      <c r="B89" s="3" t="s">
        <v>148</v>
      </c>
      <c r="C89" s="3" t="s">
        <v>66</v>
      </c>
      <c r="D89" s="4" t="s">
        <v>123</v>
      </c>
      <c r="E89" s="4" t="s">
        <v>123</v>
      </c>
      <c r="F89" s="4">
        <v>28000</v>
      </c>
      <c r="G89" s="38">
        <v>15400</v>
      </c>
    </row>
    <row r="90" spans="1:7" ht="15" customHeight="1">
      <c r="A90" s="5" t="s">
        <v>147</v>
      </c>
      <c r="B90" s="6" t="s">
        <v>148</v>
      </c>
      <c r="C90" s="6" t="s">
        <v>58</v>
      </c>
      <c r="D90" s="7" t="s">
        <v>123</v>
      </c>
      <c r="E90" s="7" t="s">
        <v>123</v>
      </c>
      <c r="F90" s="7">
        <v>22300</v>
      </c>
      <c r="G90" s="39">
        <v>13380</v>
      </c>
    </row>
    <row r="91" spans="1:7" ht="15" customHeight="1">
      <c r="A91" s="2" t="s">
        <v>147</v>
      </c>
      <c r="B91" s="3" t="s">
        <v>148</v>
      </c>
      <c r="C91" s="3" t="s">
        <v>144</v>
      </c>
      <c r="D91" s="4">
        <v>26000</v>
      </c>
      <c r="E91" s="4">
        <v>9360</v>
      </c>
      <c r="F91" s="4">
        <v>168000</v>
      </c>
      <c r="G91" s="38">
        <v>68320</v>
      </c>
    </row>
    <row r="92" spans="1:7" ht="15" customHeight="1">
      <c r="A92" s="5" t="s">
        <v>149</v>
      </c>
      <c r="B92" s="6" t="s">
        <v>150</v>
      </c>
      <c r="C92" s="6" t="s">
        <v>104</v>
      </c>
      <c r="D92" s="7" t="s">
        <v>123</v>
      </c>
      <c r="E92" s="7" t="s">
        <v>123</v>
      </c>
      <c r="F92" s="7">
        <v>78000</v>
      </c>
      <c r="G92" s="39">
        <v>110500</v>
      </c>
    </row>
    <row r="93" spans="1:7" ht="15" customHeight="1">
      <c r="A93" s="2" t="s">
        <v>149</v>
      </c>
      <c r="B93" s="3" t="s">
        <v>150</v>
      </c>
      <c r="C93" s="3" t="s">
        <v>105</v>
      </c>
      <c r="D93" s="4">
        <v>23000</v>
      </c>
      <c r="E93" s="4">
        <v>13800</v>
      </c>
      <c r="F93" s="4" t="s">
        <v>123</v>
      </c>
      <c r="G93" s="38" t="s">
        <v>123</v>
      </c>
    </row>
    <row r="94" spans="1:7" ht="15" customHeight="1">
      <c r="A94" s="5" t="s">
        <v>149</v>
      </c>
      <c r="B94" s="6" t="s">
        <v>150</v>
      </c>
      <c r="C94" s="6" t="s">
        <v>135</v>
      </c>
      <c r="D94" s="7">
        <v>1456.93</v>
      </c>
      <c r="E94" s="7">
        <v>5923.47</v>
      </c>
      <c r="F94" s="7" t="s">
        <v>123</v>
      </c>
      <c r="G94" s="39" t="s">
        <v>123</v>
      </c>
    </row>
    <row r="95" spans="1:7" ht="15" customHeight="1">
      <c r="A95" s="2" t="s">
        <v>149</v>
      </c>
      <c r="B95" s="3" t="s">
        <v>150</v>
      </c>
      <c r="C95" s="3" t="s">
        <v>121</v>
      </c>
      <c r="D95" s="4">
        <v>1032.67</v>
      </c>
      <c r="E95" s="4">
        <v>3123.87</v>
      </c>
      <c r="F95" s="4" t="s">
        <v>123</v>
      </c>
      <c r="G95" s="38" t="s">
        <v>123</v>
      </c>
    </row>
    <row r="96" spans="1:7" ht="15" customHeight="1">
      <c r="A96" s="5" t="s">
        <v>149</v>
      </c>
      <c r="B96" s="6" t="s">
        <v>150</v>
      </c>
      <c r="C96" s="6" t="s">
        <v>45</v>
      </c>
      <c r="D96" s="7">
        <v>21994</v>
      </c>
      <c r="E96" s="7">
        <v>50586.2</v>
      </c>
      <c r="F96" s="7">
        <v>43880.65</v>
      </c>
      <c r="G96" s="39">
        <v>111823.37</v>
      </c>
    </row>
    <row r="97" spans="1:7" ht="15" customHeight="1">
      <c r="A97" s="2" t="s">
        <v>149</v>
      </c>
      <c r="B97" s="3" t="s">
        <v>150</v>
      </c>
      <c r="C97" s="3" t="s">
        <v>102</v>
      </c>
      <c r="D97" s="4">
        <v>762.16</v>
      </c>
      <c r="E97" s="4">
        <v>2274.2800000000002</v>
      </c>
      <c r="F97" s="4" t="s">
        <v>123</v>
      </c>
      <c r="G97" s="38" t="s">
        <v>123</v>
      </c>
    </row>
    <row r="98" spans="1:7" ht="15" customHeight="1">
      <c r="A98" s="5" t="s">
        <v>149</v>
      </c>
      <c r="B98" s="6" t="s">
        <v>150</v>
      </c>
      <c r="C98" s="6" t="s">
        <v>151</v>
      </c>
      <c r="D98" s="7">
        <v>29008.3</v>
      </c>
      <c r="E98" s="7">
        <v>61412.35</v>
      </c>
      <c r="F98" s="7" t="s">
        <v>123</v>
      </c>
      <c r="G98" s="39" t="s">
        <v>123</v>
      </c>
    </row>
    <row r="99" spans="1:7" ht="15" customHeight="1">
      <c r="A99" s="2" t="s">
        <v>149</v>
      </c>
      <c r="B99" s="3" t="s">
        <v>150</v>
      </c>
      <c r="C99" s="3" t="s">
        <v>101</v>
      </c>
      <c r="D99" s="4">
        <v>386.97</v>
      </c>
      <c r="E99" s="4">
        <v>1686.83</v>
      </c>
      <c r="F99" s="4" t="s">
        <v>123</v>
      </c>
      <c r="G99" s="38" t="s">
        <v>123</v>
      </c>
    </row>
    <row r="100" spans="1:7" ht="15" customHeight="1">
      <c r="A100" s="5" t="s">
        <v>149</v>
      </c>
      <c r="B100" s="6" t="s">
        <v>150</v>
      </c>
      <c r="C100" s="6" t="s">
        <v>84</v>
      </c>
      <c r="D100" s="7" t="s">
        <v>123</v>
      </c>
      <c r="E100" s="7" t="s">
        <v>123</v>
      </c>
      <c r="F100" s="7">
        <v>11009.5</v>
      </c>
      <c r="G100" s="39">
        <v>35780.879999999997</v>
      </c>
    </row>
    <row r="101" spans="1:7" ht="15" customHeight="1">
      <c r="A101" s="2" t="s">
        <v>149</v>
      </c>
      <c r="B101" s="3" t="s">
        <v>150</v>
      </c>
      <c r="C101" s="3" t="s">
        <v>122</v>
      </c>
      <c r="D101" s="4">
        <v>1884.6</v>
      </c>
      <c r="E101" s="4">
        <v>4574.09</v>
      </c>
      <c r="F101" s="4" t="s">
        <v>123</v>
      </c>
      <c r="G101" s="38" t="s">
        <v>123</v>
      </c>
    </row>
    <row r="102" spans="1:7" ht="15" customHeight="1">
      <c r="A102" s="5" t="s">
        <v>149</v>
      </c>
      <c r="B102" s="6" t="s">
        <v>150</v>
      </c>
      <c r="C102" s="6" t="s">
        <v>67</v>
      </c>
      <c r="D102" s="7">
        <v>1641.6</v>
      </c>
      <c r="E102" s="7">
        <v>4218.91</v>
      </c>
      <c r="F102" s="7" t="s">
        <v>123</v>
      </c>
      <c r="G102" s="39" t="s">
        <v>123</v>
      </c>
    </row>
    <row r="103" spans="1:7" ht="15" customHeight="1">
      <c r="A103" s="2" t="s">
        <v>152</v>
      </c>
      <c r="B103" s="3" t="s">
        <v>153</v>
      </c>
      <c r="C103" s="3" t="s">
        <v>134</v>
      </c>
      <c r="D103" s="4" t="s">
        <v>123</v>
      </c>
      <c r="E103" s="4" t="s">
        <v>123</v>
      </c>
      <c r="F103" s="4">
        <v>1224</v>
      </c>
      <c r="G103" s="38">
        <v>2420.0300000000002</v>
      </c>
    </row>
    <row r="104" spans="1:7" ht="15" customHeight="1">
      <c r="A104" s="5" t="s">
        <v>152</v>
      </c>
      <c r="B104" s="6" t="s">
        <v>153</v>
      </c>
      <c r="C104" s="6" t="s">
        <v>52</v>
      </c>
      <c r="D104" s="7" t="s">
        <v>123</v>
      </c>
      <c r="E104" s="7" t="s">
        <v>123</v>
      </c>
      <c r="F104" s="7">
        <v>200</v>
      </c>
      <c r="G104" s="39">
        <v>840</v>
      </c>
    </row>
    <row r="105" spans="1:7" ht="15" customHeight="1">
      <c r="A105" s="2" t="s">
        <v>152</v>
      </c>
      <c r="B105" s="3" t="s">
        <v>153</v>
      </c>
      <c r="C105" s="3" t="s">
        <v>104</v>
      </c>
      <c r="D105" s="4">
        <v>104000</v>
      </c>
      <c r="E105" s="4">
        <v>119340</v>
      </c>
      <c r="F105" s="4">
        <v>233210</v>
      </c>
      <c r="G105" s="38">
        <v>300573</v>
      </c>
    </row>
    <row r="106" spans="1:7" ht="15" customHeight="1">
      <c r="A106" s="5" t="s">
        <v>152</v>
      </c>
      <c r="B106" s="6" t="s">
        <v>153</v>
      </c>
      <c r="C106" s="6" t="s">
        <v>135</v>
      </c>
      <c r="D106" s="7">
        <v>1333.68</v>
      </c>
      <c r="E106" s="7">
        <v>3707.9</v>
      </c>
      <c r="F106" s="7" t="s">
        <v>123</v>
      </c>
      <c r="G106" s="39" t="s">
        <v>123</v>
      </c>
    </row>
    <row r="107" spans="1:7" ht="15" customHeight="1">
      <c r="A107" s="2" t="s">
        <v>152</v>
      </c>
      <c r="B107" s="3" t="s">
        <v>153</v>
      </c>
      <c r="C107" s="3" t="s">
        <v>121</v>
      </c>
      <c r="D107" s="4">
        <v>6694.15</v>
      </c>
      <c r="E107" s="4">
        <v>19347.54</v>
      </c>
      <c r="F107" s="4" t="s">
        <v>123</v>
      </c>
      <c r="G107" s="38" t="s">
        <v>123</v>
      </c>
    </row>
    <row r="108" spans="1:7" ht="15" customHeight="1">
      <c r="A108" s="5" t="s">
        <v>152</v>
      </c>
      <c r="B108" s="6" t="s">
        <v>153</v>
      </c>
      <c r="C108" s="6" t="s">
        <v>91</v>
      </c>
      <c r="D108" s="7">
        <v>26500</v>
      </c>
      <c r="E108" s="7">
        <v>29950</v>
      </c>
      <c r="F108" s="7">
        <v>72340</v>
      </c>
      <c r="G108" s="39">
        <v>95642</v>
      </c>
    </row>
    <row r="109" spans="1:7" ht="15" customHeight="1">
      <c r="A109" s="2" t="s">
        <v>152</v>
      </c>
      <c r="B109" s="3" t="s">
        <v>153</v>
      </c>
      <c r="C109" s="3" t="s">
        <v>45</v>
      </c>
      <c r="D109" s="4">
        <v>104392.68</v>
      </c>
      <c r="E109" s="4">
        <v>203552.55</v>
      </c>
      <c r="F109" s="4">
        <v>110147.07</v>
      </c>
      <c r="G109" s="38">
        <v>219758.22</v>
      </c>
    </row>
    <row r="110" spans="1:7" ht="15" customHeight="1">
      <c r="A110" s="5" t="s">
        <v>152</v>
      </c>
      <c r="B110" s="6" t="s">
        <v>153</v>
      </c>
      <c r="C110" s="6" t="s">
        <v>102</v>
      </c>
      <c r="D110" s="7">
        <v>10418.4</v>
      </c>
      <c r="E110" s="7">
        <v>34173.85</v>
      </c>
      <c r="F110" s="7" t="s">
        <v>123</v>
      </c>
      <c r="G110" s="39" t="s">
        <v>123</v>
      </c>
    </row>
    <row r="111" spans="1:7" ht="15" customHeight="1">
      <c r="A111" s="2" t="s">
        <v>152</v>
      </c>
      <c r="B111" s="3" t="s">
        <v>153</v>
      </c>
      <c r="C111" s="3" t="s">
        <v>106</v>
      </c>
      <c r="D111" s="4">
        <v>208000</v>
      </c>
      <c r="E111" s="4">
        <v>238160</v>
      </c>
      <c r="F111" s="4" t="s">
        <v>123</v>
      </c>
      <c r="G111" s="38" t="s">
        <v>123</v>
      </c>
    </row>
    <row r="112" spans="1:7" ht="15" customHeight="1">
      <c r="A112" s="5" t="s">
        <v>152</v>
      </c>
      <c r="B112" s="6" t="s">
        <v>153</v>
      </c>
      <c r="C112" s="6" t="s">
        <v>101</v>
      </c>
      <c r="D112" s="7">
        <v>722.76</v>
      </c>
      <c r="E112" s="7">
        <v>2520.91</v>
      </c>
      <c r="F112" s="7">
        <v>727.2</v>
      </c>
      <c r="G112" s="39">
        <v>2583.04</v>
      </c>
    </row>
    <row r="113" spans="1:7" ht="15" customHeight="1">
      <c r="A113" s="2" t="s">
        <v>152</v>
      </c>
      <c r="B113" s="3" t="s">
        <v>153</v>
      </c>
      <c r="C113" s="3" t="s">
        <v>112</v>
      </c>
      <c r="D113" s="4">
        <v>52000</v>
      </c>
      <c r="E113" s="4">
        <v>57980</v>
      </c>
      <c r="F113" s="4">
        <v>8000</v>
      </c>
      <c r="G113" s="38">
        <v>10400</v>
      </c>
    </row>
    <row r="114" spans="1:7" ht="15" customHeight="1">
      <c r="A114" s="5" t="s">
        <v>152</v>
      </c>
      <c r="B114" s="6" t="s">
        <v>153</v>
      </c>
      <c r="C114" s="6" t="s">
        <v>84</v>
      </c>
      <c r="D114" s="7" t="s">
        <v>123</v>
      </c>
      <c r="E114" s="7" t="s">
        <v>123</v>
      </c>
      <c r="F114" s="7">
        <v>199973.74</v>
      </c>
      <c r="G114" s="39">
        <v>398655.42</v>
      </c>
    </row>
    <row r="115" spans="1:7" ht="15" customHeight="1">
      <c r="A115" s="2" t="s">
        <v>152</v>
      </c>
      <c r="B115" s="3" t="s">
        <v>153</v>
      </c>
      <c r="C115" s="3" t="s">
        <v>122</v>
      </c>
      <c r="D115" s="4">
        <v>3812.4</v>
      </c>
      <c r="E115" s="4">
        <v>12264.01</v>
      </c>
      <c r="F115" s="4">
        <v>637.20000000000005</v>
      </c>
      <c r="G115" s="38">
        <v>1545.56</v>
      </c>
    </row>
    <row r="116" spans="1:7" ht="15" customHeight="1">
      <c r="A116" s="5" t="s">
        <v>152</v>
      </c>
      <c r="B116" s="6" t="s">
        <v>153</v>
      </c>
      <c r="C116" s="6" t="s">
        <v>90</v>
      </c>
      <c r="D116" s="7">
        <v>148000</v>
      </c>
      <c r="E116" s="7">
        <v>171575.69</v>
      </c>
      <c r="F116" s="7">
        <v>147000</v>
      </c>
      <c r="G116" s="39">
        <v>193410</v>
      </c>
    </row>
    <row r="117" spans="1:7" ht="15" customHeight="1">
      <c r="A117" s="2" t="s">
        <v>152</v>
      </c>
      <c r="B117" s="3" t="s">
        <v>153</v>
      </c>
      <c r="C117" s="3" t="s">
        <v>67</v>
      </c>
      <c r="D117" s="4">
        <v>6924.4</v>
      </c>
      <c r="E117" s="4">
        <v>19659.3</v>
      </c>
      <c r="F117" s="4" t="s">
        <v>123</v>
      </c>
      <c r="G117" s="38" t="s">
        <v>123</v>
      </c>
    </row>
    <row r="118" spans="1:7" ht="15" customHeight="1">
      <c r="A118" s="5" t="s">
        <v>154</v>
      </c>
      <c r="B118" s="6" t="s">
        <v>155</v>
      </c>
      <c r="C118" s="6" t="s">
        <v>105</v>
      </c>
      <c r="D118" s="7" t="s">
        <v>123</v>
      </c>
      <c r="E118" s="7" t="s">
        <v>123</v>
      </c>
      <c r="F118" s="7">
        <v>52000</v>
      </c>
      <c r="G118" s="39">
        <v>27040</v>
      </c>
    </row>
    <row r="119" spans="1:7" ht="15" customHeight="1">
      <c r="A119" s="2" t="s">
        <v>154</v>
      </c>
      <c r="B119" s="3" t="s">
        <v>155</v>
      </c>
      <c r="C119" s="3" t="s">
        <v>91</v>
      </c>
      <c r="D119" s="4">
        <v>108000</v>
      </c>
      <c r="E119" s="4">
        <v>71280</v>
      </c>
      <c r="F119" s="4">
        <v>20046</v>
      </c>
      <c r="G119" s="38">
        <v>13029.9</v>
      </c>
    </row>
    <row r="120" spans="1:7" ht="15" customHeight="1">
      <c r="A120" s="5" t="s">
        <v>154</v>
      </c>
      <c r="B120" s="6" t="s">
        <v>155</v>
      </c>
      <c r="C120" s="6" t="s">
        <v>45</v>
      </c>
      <c r="D120" s="7" t="s">
        <v>123</v>
      </c>
      <c r="E120" s="7" t="s">
        <v>123</v>
      </c>
      <c r="F120" s="7">
        <v>203448</v>
      </c>
      <c r="G120" s="39">
        <v>410240.55</v>
      </c>
    </row>
    <row r="121" spans="1:7" ht="15" customHeight="1">
      <c r="A121" s="2" t="s">
        <v>154</v>
      </c>
      <c r="B121" s="3" t="s">
        <v>155</v>
      </c>
      <c r="C121" s="3" t="s">
        <v>508</v>
      </c>
      <c r="D121" s="4" t="s">
        <v>123</v>
      </c>
      <c r="E121" s="4" t="s">
        <v>123</v>
      </c>
      <c r="F121" s="4">
        <v>1207</v>
      </c>
      <c r="G121" s="38">
        <v>2390.06</v>
      </c>
    </row>
    <row r="122" spans="1:7" ht="15" customHeight="1">
      <c r="A122" s="5" t="s">
        <v>154</v>
      </c>
      <c r="B122" s="6" t="s">
        <v>155</v>
      </c>
      <c r="C122" s="6" t="s">
        <v>84</v>
      </c>
      <c r="D122" s="7" t="s">
        <v>123</v>
      </c>
      <c r="E122" s="7" t="s">
        <v>123</v>
      </c>
      <c r="F122" s="7">
        <v>52000</v>
      </c>
      <c r="G122" s="39">
        <v>160200</v>
      </c>
    </row>
    <row r="123" spans="1:7" ht="15" customHeight="1">
      <c r="A123" s="2" t="s">
        <v>156</v>
      </c>
      <c r="B123" s="3" t="s">
        <v>157</v>
      </c>
      <c r="C123" s="3" t="s">
        <v>133</v>
      </c>
      <c r="D123" s="4">
        <v>8133.95</v>
      </c>
      <c r="E123" s="4">
        <v>8133.95</v>
      </c>
      <c r="F123" s="4" t="s">
        <v>123</v>
      </c>
      <c r="G123" s="38" t="s">
        <v>123</v>
      </c>
    </row>
    <row r="124" spans="1:7" ht="15" customHeight="1">
      <c r="A124" s="5" t="s">
        <v>156</v>
      </c>
      <c r="B124" s="6" t="s">
        <v>157</v>
      </c>
      <c r="C124" s="6" t="s">
        <v>52</v>
      </c>
      <c r="D124" s="7">
        <v>2007.5</v>
      </c>
      <c r="E124" s="7">
        <v>2710.25</v>
      </c>
      <c r="F124" s="7">
        <v>302</v>
      </c>
      <c r="G124" s="39">
        <v>413.15</v>
      </c>
    </row>
    <row r="125" spans="1:7" ht="15" customHeight="1">
      <c r="A125" s="2" t="s">
        <v>156</v>
      </c>
      <c r="B125" s="3" t="s">
        <v>157</v>
      </c>
      <c r="C125" s="3" t="s">
        <v>104</v>
      </c>
      <c r="D125" s="4" t="s">
        <v>123</v>
      </c>
      <c r="E125" s="4" t="s">
        <v>123</v>
      </c>
      <c r="F125" s="4">
        <v>413.1</v>
      </c>
      <c r="G125" s="38">
        <v>818.12</v>
      </c>
    </row>
    <row r="126" spans="1:7" ht="15" customHeight="1">
      <c r="A126" s="5" t="s">
        <v>156</v>
      </c>
      <c r="B126" s="6" t="s">
        <v>157</v>
      </c>
      <c r="C126" s="6" t="s">
        <v>135</v>
      </c>
      <c r="D126" s="7">
        <v>426.59</v>
      </c>
      <c r="E126" s="7">
        <v>619.91999999999996</v>
      </c>
      <c r="F126" s="7" t="s">
        <v>123</v>
      </c>
      <c r="G126" s="39" t="s">
        <v>123</v>
      </c>
    </row>
    <row r="127" spans="1:7" ht="15" customHeight="1">
      <c r="A127" s="2" t="s">
        <v>156</v>
      </c>
      <c r="B127" s="3" t="s">
        <v>157</v>
      </c>
      <c r="C127" s="3" t="s">
        <v>121</v>
      </c>
      <c r="D127" s="4">
        <v>13.32</v>
      </c>
      <c r="E127" s="4">
        <v>33.299999999999997</v>
      </c>
      <c r="F127" s="4" t="s">
        <v>123</v>
      </c>
      <c r="G127" s="38" t="s">
        <v>123</v>
      </c>
    </row>
    <row r="128" spans="1:7" ht="15" customHeight="1">
      <c r="A128" s="5" t="s">
        <v>156</v>
      </c>
      <c r="B128" s="6" t="s">
        <v>157</v>
      </c>
      <c r="C128" s="6" t="s">
        <v>45</v>
      </c>
      <c r="D128" s="7">
        <v>58141.8</v>
      </c>
      <c r="E128" s="7">
        <v>69770.16</v>
      </c>
      <c r="F128" s="7">
        <v>335056.5</v>
      </c>
      <c r="G128" s="39">
        <v>512899.29</v>
      </c>
    </row>
    <row r="129" spans="1:7" ht="15" customHeight="1">
      <c r="A129" s="2" t="s">
        <v>156</v>
      </c>
      <c r="B129" s="3" t="s">
        <v>157</v>
      </c>
      <c r="C129" s="3" t="s">
        <v>101</v>
      </c>
      <c r="D129" s="4" t="s">
        <v>123</v>
      </c>
      <c r="E129" s="4" t="s">
        <v>123</v>
      </c>
      <c r="F129" s="4">
        <v>810</v>
      </c>
      <c r="G129" s="38">
        <v>1004.89</v>
      </c>
    </row>
    <row r="130" spans="1:7" ht="15" customHeight="1">
      <c r="A130" s="5" t="s">
        <v>156</v>
      </c>
      <c r="B130" s="6" t="s">
        <v>157</v>
      </c>
      <c r="C130" s="6" t="s">
        <v>84</v>
      </c>
      <c r="D130" s="7" t="s">
        <v>123</v>
      </c>
      <c r="E130" s="7" t="s">
        <v>123</v>
      </c>
      <c r="F130" s="7">
        <v>1004.4</v>
      </c>
      <c r="G130" s="39">
        <v>1807.92</v>
      </c>
    </row>
    <row r="131" spans="1:7" ht="15" customHeight="1">
      <c r="A131" s="2" t="s">
        <v>156</v>
      </c>
      <c r="B131" s="3" t="s">
        <v>157</v>
      </c>
      <c r="C131" s="3" t="s">
        <v>122</v>
      </c>
      <c r="D131" s="4">
        <v>785.7</v>
      </c>
      <c r="E131" s="4">
        <v>1765.39</v>
      </c>
      <c r="F131" s="4" t="s">
        <v>123</v>
      </c>
      <c r="G131" s="38" t="s">
        <v>123</v>
      </c>
    </row>
    <row r="132" spans="1:7" ht="15" customHeight="1">
      <c r="A132" s="5" t="s">
        <v>158</v>
      </c>
      <c r="B132" s="6" t="s">
        <v>159</v>
      </c>
      <c r="C132" s="6" t="s">
        <v>133</v>
      </c>
      <c r="D132" s="7">
        <v>291464.8</v>
      </c>
      <c r="E132" s="7">
        <v>162995.72</v>
      </c>
      <c r="F132" s="7">
        <v>74000</v>
      </c>
      <c r="G132" s="39">
        <v>38850</v>
      </c>
    </row>
    <row r="133" spans="1:7" ht="15" customHeight="1">
      <c r="A133" s="2" t="s">
        <v>158</v>
      </c>
      <c r="B133" s="3" t="s">
        <v>159</v>
      </c>
      <c r="C133" s="3" t="s">
        <v>54</v>
      </c>
      <c r="D133" s="4">
        <v>43000</v>
      </c>
      <c r="E133" s="4">
        <v>26205.56</v>
      </c>
      <c r="F133" s="4">
        <v>88000</v>
      </c>
      <c r="G133" s="38">
        <v>67209.77</v>
      </c>
    </row>
    <row r="134" spans="1:7" ht="15" customHeight="1">
      <c r="A134" s="5" t="s">
        <v>158</v>
      </c>
      <c r="B134" s="6" t="s">
        <v>159</v>
      </c>
      <c r="C134" s="6" t="s">
        <v>50</v>
      </c>
      <c r="D134" s="7">
        <v>2530000</v>
      </c>
      <c r="E134" s="7">
        <v>2241420</v>
      </c>
      <c r="F134" s="7" t="s">
        <v>123</v>
      </c>
      <c r="G134" s="39" t="s">
        <v>123</v>
      </c>
    </row>
    <row r="135" spans="1:7" ht="15" customHeight="1">
      <c r="A135" s="2" t="s">
        <v>158</v>
      </c>
      <c r="B135" s="3" t="s">
        <v>159</v>
      </c>
      <c r="C135" s="3" t="s">
        <v>52</v>
      </c>
      <c r="D135" s="4">
        <v>2344.2800000000002</v>
      </c>
      <c r="E135" s="4">
        <v>2998.12</v>
      </c>
      <c r="F135" s="4" t="s">
        <v>123</v>
      </c>
      <c r="G135" s="38" t="s">
        <v>123</v>
      </c>
    </row>
    <row r="136" spans="1:7" ht="15" customHeight="1">
      <c r="A136" s="5" t="s">
        <v>158</v>
      </c>
      <c r="B136" s="6" t="s">
        <v>159</v>
      </c>
      <c r="C136" s="6" t="s">
        <v>104</v>
      </c>
      <c r="D136" s="7" t="s">
        <v>123</v>
      </c>
      <c r="E136" s="7" t="s">
        <v>123</v>
      </c>
      <c r="F136" s="7">
        <v>322.10000000000002</v>
      </c>
      <c r="G136" s="39">
        <v>665.64</v>
      </c>
    </row>
    <row r="137" spans="1:7" ht="15" customHeight="1">
      <c r="A137" s="2" t="s">
        <v>158</v>
      </c>
      <c r="B137" s="3" t="s">
        <v>159</v>
      </c>
      <c r="C137" s="3" t="s">
        <v>121</v>
      </c>
      <c r="D137" s="4">
        <v>14.4</v>
      </c>
      <c r="E137" s="4">
        <v>36</v>
      </c>
      <c r="F137" s="4" t="s">
        <v>123</v>
      </c>
      <c r="G137" s="38" t="s">
        <v>123</v>
      </c>
    </row>
    <row r="138" spans="1:7" ht="15" customHeight="1">
      <c r="A138" s="5" t="s">
        <v>158</v>
      </c>
      <c r="B138" s="6" t="s">
        <v>159</v>
      </c>
      <c r="C138" s="6" t="s">
        <v>91</v>
      </c>
      <c r="D138" s="7">
        <v>5704594.25</v>
      </c>
      <c r="E138" s="7">
        <v>6571386.0099999998</v>
      </c>
      <c r="F138" s="7">
        <v>1416957.75</v>
      </c>
      <c r="G138" s="39">
        <v>906178.84</v>
      </c>
    </row>
    <row r="139" spans="1:7" ht="15" customHeight="1">
      <c r="A139" s="2" t="s">
        <v>158</v>
      </c>
      <c r="B139" s="3" t="s">
        <v>159</v>
      </c>
      <c r="C139" s="3" t="s">
        <v>45</v>
      </c>
      <c r="D139" s="4">
        <v>56636.160000000003</v>
      </c>
      <c r="E139" s="4">
        <v>71899.839999999997</v>
      </c>
      <c r="F139" s="4">
        <v>117218.2</v>
      </c>
      <c r="G139" s="38">
        <v>197369.51</v>
      </c>
    </row>
    <row r="140" spans="1:7" ht="15" customHeight="1">
      <c r="A140" s="5" t="s">
        <v>158</v>
      </c>
      <c r="B140" s="6" t="s">
        <v>159</v>
      </c>
      <c r="C140" s="6" t="s">
        <v>601</v>
      </c>
      <c r="D140" s="7">
        <v>27000</v>
      </c>
      <c r="E140" s="7">
        <v>12555</v>
      </c>
      <c r="F140" s="7" t="s">
        <v>123</v>
      </c>
      <c r="G140" s="39" t="s">
        <v>123</v>
      </c>
    </row>
    <row r="141" spans="1:7" ht="15" customHeight="1">
      <c r="A141" s="2" t="s">
        <v>158</v>
      </c>
      <c r="B141" s="3" t="s">
        <v>159</v>
      </c>
      <c r="C141" s="3" t="s">
        <v>64</v>
      </c>
      <c r="D141" s="4">
        <v>261000</v>
      </c>
      <c r="E141" s="4">
        <v>150075</v>
      </c>
      <c r="F141" s="4">
        <v>147454</v>
      </c>
      <c r="G141" s="38">
        <v>83699.7</v>
      </c>
    </row>
    <row r="142" spans="1:7" ht="15" customHeight="1">
      <c r="A142" s="5" t="s">
        <v>158</v>
      </c>
      <c r="B142" s="6" t="s">
        <v>159</v>
      </c>
      <c r="C142" s="6" t="s">
        <v>122</v>
      </c>
      <c r="D142" s="7" t="s">
        <v>123</v>
      </c>
      <c r="E142" s="7" t="s">
        <v>123</v>
      </c>
      <c r="F142" s="7">
        <v>1312.2</v>
      </c>
      <c r="G142" s="39">
        <v>2835.28</v>
      </c>
    </row>
    <row r="143" spans="1:7" ht="15" customHeight="1">
      <c r="A143" s="2" t="s">
        <v>158</v>
      </c>
      <c r="B143" s="3" t="s">
        <v>159</v>
      </c>
      <c r="C143" s="3" t="s">
        <v>144</v>
      </c>
      <c r="D143" s="4">
        <v>391013.5</v>
      </c>
      <c r="E143" s="4">
        <v>591098.9</v>
      </c>
      <c r="F143" s="4">
        <v>6436000</v>
      </c>
      <c r="G143" s="38">
        <v>5854320</v>
      </c>
    </row>
    <row r="144" spans="1:7" ht="15" customHeight="1">
      <c r="A144" s="5" t="s">
        <v>160</v>
      </c>
      <c r="B144" s="6" t="s">
        <v>161</v>
      </c>
      <c r="C144" s="6" t="s">
        <v>52</v>
      </c>
      <c r="D144" s="7" t="s">
        <v>123</v>
      </c>
      <c r="E144" s="7" t="s">
        <v>123</v>
      </c>
      <c r="F144" s="7">
        <v>505</v>
      </c>
      <c r="G144" s="39">
        <v>2189.25</v>
      </c>
    </row>
    <row r="145" spans="1:7" ht="15" customHeight="1">
      <c r="A145" s="2" t="s">
        <v>160</v>
      </c>
      <c r="B145" s="3" t="s">
        <v>161</v>
      </c>
      <c r="C145" s="3" t="s">
        <v>49</v>
      </c>
      <c r="D145" s="4" t="s">
        <v>123</v>
      </c>
      <c r="E145" s="4" t="s">
        <v>123</v>
      </c>
      <c r="F145" s="4">
        <v>5364.68</v>
      </c>
      <c r="G145" s="38">
        <v>19849.32</v>
      </c>
    </row>
    <row r="146" spans="1:7" ht="15" customHeight="1">
      <c r="A146" s="5" t="s">
        <v>511</v>
      </c>
      <c r="B146" s="6" t="s">
        <v>512</v>
      </c>
      <c r="C146" s="6" t="s">
        <v>52</v>
      </c>
      <c r="D146" s="7" t="s">
        <v>123</v>
      </c>
      <c r="E146" s="7" t="s">
        <v>123</v>
      </c>
      <c r="F146" s="7">
        <v>5.9</v>
      </c>
      <c r="G146" s="39">
        <v>346.2</v>
      </c>
    </row>
    <row r="147" spans="1:7" ht="15" customHeight="1">
      <c r="A147" s="2" t="s">
        <v>602</v>
      </c>
      <c r="B147" s="3" t="s">
        <v>603</v>
      </c>
      <c r="C147" s="3" t="s">
        <v>41</v>
      </c>
      <c r="D147" s="4" t="s">
        <v>123</v>
      </c>
      <c r="E147" s="4" t="s">
        <v>123</v>
      </c>
      <c r="F147" s="4">
        <v>70</v>
      </c>
      <c r="G147" s="38">
        <v>5134.7700000000004</v>
      </c>
    </row>
    <row r="148" spans="1:7" ht="15" customHeight="1">
      <c r="A148" s="5" t="s">
        <v>513</v>
      </c>
      <c r="B148" s="6" t="s">
        <v>514</v>
      </c>
      <c r="C148" s="6" t="s">
        <v>45</v>
      </c>
      <c r="D148" s="7">
        <v>44000</v>
      </c>
      <c r="E148" s="7">
        <v>27360</v>
      </c>
      <c r="F148" s="7" t="s">
        <v>123</v>
      </c>
      <c r="G148" s="39" t="s">
        <v>123</v>
      </c>
    </row>
    <row r="149" spans="1:7" ht="15" customHeight="1">
      <c r="A149" s="2" t="s">
        <v>515</v>
      </c>
      <c r="B149" s="3" t="s">
        <v>516</v>
      </c>
      <c r="C149" s="3" t="s">
        <v>151</v>
      </c>
      <c r="D149" s="4">
        <v>800</v>
      </c>
      <c r="E149" s="4">
        <v>87224.85</v>
      </c>
      <c r="F149" s="4" t="s">
        <v>123</v>
      </c>
      <c r="G149" s="38" t="s">
        <v>123</v>
      </c>
    </row>
    <row r="150" spans="1:7" ht="15" customHeight="1">
      <c r="A150" s="5" t="s">
        <v>515</v>
      </c>
      <c r="B150" s="6" t="s">
        <v>517</v>
      </c>
      <c r="C150" s="6" t="s">
        <v>99</v>
      </c>
      <c r="D150" s="7" t="s">
        <v>123</v>
      </c>
      <c r="E150" s="7" t="s">
        <v>123</v>
      </c>
      <c r="F150" s="7">
        <v>28140</v>
      </c>
      <c r="G150" s="39">
        <v>164590</v>
      </c>
    </row>
    <row r="151" spans="1:7" ht="15" customHeight="1">
      <c r="A151" s="2" t="s">
        <v>518</v>
      </c>
      <c r="B151" s="3" t="s">
        <v>298</v>
      </c>
      <c r="C151" s="3" t="s">
        <v>99</v>
      </c>
      <c r="D151" s="4" t="s">
        <v>123</v>
      </c>
      <c r="E151" s="4" t="s">
        <v>123</v>
      </c>
      <c r="F151" s="4">
        <v>159120</v>
      </c>
      <c r="G151" s="38">
        <v>797350</v>
      </c>
    </row>
    <row r="152" spans="1:7" ht="15" customHeight="1">
      <c r="A152" s="5" t="s">
        <v>518</v>
      </c>
      <c r="B152" s="6" t="s">
        <v>298</v>
      </c>
      <c r="C152" s="6" t="s">
        <v>604</v>
      </c>
      <c r="D152" s="7" t="s">
        <v>123</v>
      </c>
      <c r="E152" s="7" t="s">
        <v>123</v>
      </c>
      <c r="F152" s="7">
        <v>3180</v>
      </c>
      <c r="G152" s="39">
        <v>272757.78999999998</v>
      </c>
    </row>
    <row r="153" spans="1:7" ht="15" customHeight="1">
      <c r="A153" s="2" t="s">
        <v>518</v>
      </c>
      <c r="B153" s="3" t="s">
        <v>519</v>
      </c>
      <c r="C153" s="3" t="s">
        <v>43</v>
      </c>
      <c r="D153" s="4">
        <v>5000</v>
      </c>
      <c r="E153" s="4">
        <v>298645.09999999998</v>
      </c>
      <c r="F153" s="4" t="s">
        <v>123</v>
      </c>
      <c r="G153" s="38" t="s">
        <v>123</v>
      </c>
    </row>
    <row r="154" spans="1:7" ht="15" customHeight="1">
      <c r="A154" s="5" t="s">
        <v>520</v>
      </c>
      <c r="B154" s="6" t="s">
        <v>521</v>
      </c>
      <c r="C154" s="6" t="s">
        <v>41</v>
      </c>
      <c r="D154" s="7">
        <v>15</v>
      </c>
      <c r="E154" s="7">
        <v>3975.67</v>
      </c>
      <c r="F154" s="7" t="s">
        <v>123</v>
      </c>
      <c r="G154" s="39" t="s">
        <v>123</v>
      </c>
    </row>
    <row r="155" spans="1:7" ht="15" customHeight="1">
      <c r="A155" s="2" t="s">
        <v>520</v>
      </c>
      <c r="B155" s="3" t="s">
        <v>280</v>
      </c>
      <c r="C155" s="3" t="s">
        <v>99</v>
      </c>
      <c r="D155" s="4" t="s">
        <v>123</v>
      </c>
      <c r="E155" s="4" t="s">
        <v>123</v>
      </c>
      <c r="F155" s="4">
        <v>52840</v>
      </c>
      <c r="G155" s="38">
        <v>112180</v>
      </c>
    </row>
    <row r="156" spans="1:7" ht="15" customHeight="1">
      <c r="A156" s="5" t="s">
        <v>279</v>
      </c>
      <c r="B156" s="6" t="s">
        <v>280</v>
      </c>
      <c r="C156" s="6" t="s">
        <v>47</v>
      </c>
      <c r="D156" s="7" t="s">
        <v>123</v>
      </c>
      <c r="E156" s="7" t="s">
        <v>123</v>
      </c>
      <c r="F156" s="7">
        <v>1000</v>
      </c>
      <c r="G156" s="39">
        <v>3504.15</v>
      </c>
    </row>
    <row r="157" spans="1:7" ht="15" customHeight="1">
      <c r="A157" s="2" t="s">
        <v>279</v>
      </c>
      <c r="B157" s="3" t="s">
        <v>280</v>
      </c>
      <c r="C157" s="3" t="s">
        <v>134</v>
      </c>
      <c r="D157" s="4">
        <v>400</v>
      </c>
      <c r="E157" s="4">
        <v>1930.34</v>
      </c>
      <c r="F157" s="4">
        <v>996</v>
      </c>
      <c r="G157" s="38">
        <v>4023.66</v>
      </c>
    </row>
    <row r="158" spans="1:7" ht="15" customHeight="1">
      <c r="A158" s="5" t="s">
        <v>279</v>
      </c>
      <c r="B158" s="6" t="s">
        <v>280</v>
      </c>
      <c r="C158" s="6" t="s">
        <v>62</v>
      </c>
      <c r="D158" s="7">
        <v>10</v>
      </c>
      <c r="E158" s="7">
        <v>65.05</v>
      </c>
      <c r="F158" s="7" t="s">
        <v>123</v>
      </c>
      <c r="G158" s="39" t="s">
        <v>123</v>
      </c>
    </row>
    <row r="159" spans="1:7" ht="15" customHeight="1">
      <c r="A159" s="2" t="s">
        <v>279</v>
      </c>
      <c r="B159" s="3" t="s">
        <v>280</v>
      </c>
      <c r="C159" s="3" t="s">
        <v>81</v>
      </c>
      <c r="D159" s="4">
        <v>18000</v>
      </c>
      <c r="E159" s="4">
        <v>50090.99</v>
      </c>
      <c r="F159" s="4" t="s">
        <v>123</v>
      </c>
      <c r="G159" s="38" t="s">
        <v>123</v>
      </c>
    </row>
    <row r="160" spans="1:7" ht="15" customHeight="1">
      <c r="A160" s="5" t="s">
        <v>279</v>
      </c>
      <c r="B160" s="6" t="s">
        <v>280</v>
      </c>
      <c r="C160" s="6" t="s">
        <v>41</v>
      </c>
      <c r="D160" s="7">
        <v>84</v>
      </c>
      <c r="E160" s="7">
        <v>324.12</v>
      </c>
      <c r="F160" s="7" t="s">
        <v>123</v>
      </c>
      <c r="G160" s="39" t="s">
        <v>123</v>
      </c>
    </row>
    <row r="161" spans="1:7" ht="15" customHeight="1">
      <c r="A161" s="2" t="s">
        <v>279</v>
      </c>
      <c r="B161" s="3" t="s">
        <v>280</v>
      </c>
      <c r="C161" s="3" t="s">
        <v>94</v>
      </c>
      <c r="D161" s="4">
        <v>70986</v>
      </c>
      <c r="E161" s="4">
        <v>284139.71000000002</v>
      </c>
      <c r="F161" s="4" t="s">
        <v>123</v>
      </c>
      <c r="G161" s="38" t="s">
        <v>123</v>
      </c>
    </row>
    <row r="162" spans="1:7" ht="15" customHeight="1">
      <c r="A162" s="5" t="s">
        <v>279</v>
      </c>
      <c r="B162" s="6" t="s">
        <v>280</v>
      </c>
      <c r="C162" s="6" t="s">
        <v>70</v>
      </c>
      <c r="D162" s="7">
        <v>3000</v>
      </c>
      <c r="E162" s="7">
        <v>13368.07</v>
      </c>
      <c r="F162" s="7">
        <v>110560</v>
      </c>
      <c r="G162" s="39">
        <v>384427.98</v>
      </c>
    </row>
    <row r="163" spans="1:7" ht="15" customHeight="1">
      <c r="A163" s="2" t="s">
        <v>279</v>
      </c>
      <c r="B163" s="3" t="s">
        <v>280</v>
      </c>
      <c r="C163" s="3" t="s">
        <v>66</v>
      </c>
      <c r="D163" s="4">
        <v>26900</v>
      </c>
      <c r="E163" s="4">
        <v>118841.4</v>
      </c>
      <c r="F163" s="4">
        <v>304584</v>
      </c>
      <c r="G163" s="38">
        <v>1064517.55</v>
      </c>
    </row>
    <row r="164" spans="1:7" ht="15" customHeight="1">
      <c r="A164" s="5" t="s">
        <v>279</v>
      </c>
      <c r="B164" s="6" t="s">
        <v>280</v>
      </c>
      <c r="C164" s="6" t="s">
        <v>108</v>
      </c>
      <c r="D164" s="7">
        <v>15560</v>
      </c>
      <c r="E164" s="7">
        <v>66279.539999999994</v>
      </c>
      <c r="F164" s="7" t="s">
        <v>123</v>
      </c>
      <c r="G164" s="39" t="s">
        <v>123</v>
      </c>
    </row>
    <row r="165" spans="1:7" ht="15" customHeight="1">
      <c r="A165" s="2" t="s">
        <v>281</v>
      </c>
      <c r="B165" s="3" t="s">
        <v>282</v>
      </c>
      <c r="C165" s="3" t="s">
        <v>134</v>
      </c>
      <c r="D165" s="4">
        <v>1300</v>
      </c>
      <c r="E165" s="4">
        <v>3543.96</v>
      </c>
      <c r="F165" s="4" t="s">
        <v>123</v>
      </c>
      <c r="G165" s="38" t="s">
        <v>123</v>
      </c>
    </row>
    <row r="166" spans="1:7" ht="15" customHeight="1">
      <c r="A166" s="5" t="s">
        <v>281</v>
      </c>
      <c r="B166" s="6" t="s">
        <v>282</v>
      </c>
      <c r="C166" s="6" t="s">
        <v>41</v>
      </c>
      <c r="D166" s="7" t="s">
        <v>123</v>
      </c>
      <c r="E166" s="7" t="s">
        <v>123</v>
      </c>
      <c r="F166" s="7">
        <v>27</v>
      </c>
      <c r="G166" s="39">
        <v>122.39</v>
      </c>
    </row>
    <row r="167" spans="1:7" ht="15" customHeight="1">
      <c r="A167" s="2" t="s">
        <v>281</v>
      </c>
      <c r="B167" s="3" t="s">
        <v>282</v>
      </c>
      <c r="C167" s="3" t="s">
        <v>45</v>
      </c>
      <c r="D167" s="4" t="s">
        <v>123</v>
      </c>
      <c r="E167" s="4" t="s">
        <v>123</v>
      </c>
      <c r="F167" s="4">
        <v>110</v>
      </c>
      <c r="G167" s="38">
        <v>470.81</v>
      </c>
    </row>
    <row r="168" spans="1:7" ht="15" customHeight="1">
      <c r="A168" s="5" t="s">
        <v>281</v>
      </c>
      <c r="B168" s="6" t="s">
        <v>282</v>
      </c>
      <c r="C168" s="6" t="s">
        <v>42</v>
      </c>
      <c r="D168" s="7">
        <v>12</v>
      </c>
      <c r="E168" s="7">
        <v>44.53</v>
      </c>
      <c r="F168" s="7" t="s">
        <v>123</v>
      </c>
      <c r="G168" s="39" t="s">
        <v>123</v>
      </c>
    </row>
    <row r="169" spans="1:7" ht="15" customHeight="1">
      <c r="A169" s="2" t="s">
        <v>281</v>
      </c>
      <c r="B169" s="3" t="s">
        <v>282</v>
      </c>
      <c r="C169" s="3" t="s">
        <v>151</v>
      </c>
      <c r="D169" s="4" t="s">
        <v>123</v>
      </c>
      <c r="E169" s="4" t="s">
        <v>123</v>
      </c>
      <c r="F169" s="4">
        <v>1000</v>
      </c>
      <c r="G169" s="38">
        <v>1411.07</v>
      </c>
    </row>
    <row r="170" spans="1:7" ht="15" customHeight="1">
      <c r="A170" s="5" t="s">
        <v>281</v>
      </c>
      <c r="B170" s="6" t="s">
        <v>282</v>
      </c>
      <c r="C170" s="6" t="s">
        <v>94</v>
      </c>
      <c r="D170" s="7">
        <v>14000</v>
      </c>
      <c r="E170" s="7">
        <v>52613.04</v>
      </c>
      <c r="F170" s="7" t="s">
        <v>123</v>
      </c>
      <c r="G170" s="39" t="s">
        <v>123</v>
      </c>
    </row>
    <row r="171" spans="1:7" ht="15" customHeight="1">
      <c r="A171" s="2" t="s">
        <v>281</v>
      </c>
      <c r="B171" s="3" t="s">
        <v>282</v>
      </c>
      <c r="C171" s="3" t="s">
        <v>70</v>
      </c>
      <c r="D171" s="4">
        <v>122315</v>
      </c>
      <c r="E171" s="4">
        <v>474439.85</v>
      </c>
      <c r="F171" s="4">
        <v>5570</v>
      </c>
      <c r="G171" s="38">
        <v>19345.509999999998</v>
      </c>
    </row>
    <row r="172" spans="1:7" ht="15" customHeight="1">
      <c r="A172" s="5" t="s">
        <v>281</v>
      </c>
      <c r="B172" s="6" t="s">
        <v>282</v>
      </c>
      <c r="C172" s="6" t="s">
        <v>66</v>
      </c>
      <c r="D172" s="7">
        <v>202224</v>
      </c>
      <c r="E172" s="7">
        <v>819657.5</v>
      </c>
      <c r="F172" s="7">
        <v>18108</v>
      </c>
      <c r="G172" s="39">
        <v>62165.86</v>
      </c>
    </row>
    <row r="173" spans="1:7" ht="15" customHeight="1">
      <c r="A173" s="2" t="s">
        <v>281</v>
      </c>
      <c r="B173" s="3" t="s">
        <v>282</v>
      </c>
      <c r="C173" s="3" t="s">
        <v>65</v>
      </c>
      <c r="D173" s="4" t="s">
        <v>123</v>
      </c>
      <c r="E173" s="4" t="s">
        <v>123</v>
      </c>
      <c r="F173" s="4">
        <v>40</v>
      </c>
      <c r="G173" s="38">
        <v>108.49</v>
      </c>
    </row>
    <row r="174" spans="1:7" ht="15" customHeight="1">
      <c r="A174" s="5" t="s">
        <v>283</v>
      </c>
      <c r="B174" s="6" t="s">
        <v>390</v>
      </c>
      <c r="C174" s="6" t="s">
        <v>43</v>
      </c>
      <c r="D174" s="7" t="s">
        <v>123</v>
      </c>
      <c r="E174" s="7" t="s">
        <v>123</v>
      </c>
      <c r="F174" s="7">
        <v>14365.7</v>
      </c>
      <c r="G174" s="39">
        <v>107286.83</v>
      </c>
    </row>
    <row r="175" spans="1:7" ht="15" customHeight="1">
      <c r="A175" s="2" t="s">
        <v>391</v>
      </c>
      <c r="B175" s="3" t="s">
        <v>392</v>
      </c>
      <c r="C175" s="3" t="s">
        <v>43</v>
      </c>
      <c r="D175" s="4" t="s">
        <v>123</v>
      </c>
      <c r="E175" s="4" t="s">
        <v>123</v>
      </c>
      <c r="F175" s="4">
        <v>7579</v>
      </c>
      <c r="G175" s="38">
        <v>67135.81</v>
      </c>
    </row>
    <row r="176" spans="1:7" ht="15" customHeight="1">
      <c r="A176" s="5" t="s">
        <v>391</v>
      </c>
      <c r="B176" s="6" t="s">
        <v>284</v>
      </c>
      <c r="C176" s="6" t="s">
        <v>43</v>
      </c>
      <c r="D176" s="7">
        <v>13845.5</v>
      </c>
      <c r="E176" s="7">
        <v>166203.4</v>
      </c>
      <c r="F176" s="7" t="s">
        <v>123</v>
      </c>
      <c r="G176" s="39" t="s">
        <v>123</v>
      </c>
    </row>
    <row r="177" spans="1:7" ht="15" customHeight="1">
      <c r="A177" s="2" t="s">
        <v>522</v>
      </c>
      <c r="B177" s="3" t="s">
        <v>280</v>
      </c>
      <c r="C177" s="3" t="s">
        <v>99</v>
      </c>
      <c r="D177" s="4" t="s">
        <v>123</v>
      </c>
      <c r="E177" s="4" t="s">
        <v>123</v>
      </c>
      <c r="F177" s="4">
        <v>2500</v>
      </c>
      <c r="G177" s="38">
        <v>5000</v>
      </c>
    </row>
    <row r="178" spans="1:7" ht="15" customHeight="1">
      <c r="A178" s="5" t="s">
        <v>522</v>
      </c>
      <c r="B178" s="6" t="s">
        <v>523</v>
      </c>
      <c r="C178" s="6" t="s">
        <v>43</v>
      </c>
      <c r="D178" s="7">
        <v>179</v>
      </c>
      <c r="E178" s="7">
        <v>1008.87</v>
      </c>
      <c r="F178" s="7" t="s">
        <v>123</v>
      </c>
      <c r="G178" s="39" t="s">
        <v>123</v>
      </c>
    </row>
    <row r="179" spans="1:7" ht="15" customHeight="1">
      <c r="A179" s="2" t="s">
        <v>393</v>
      </c>
      <c r="B179" s="3" t="s">
        <v>394</v>
      </c>
      <c r="C179" s="3" t="s">
        <v>46</v>
      </c>
      <c r="D179" s="4" t="s">
        <v>123</v>
      </c>
      <c r="E179" s="4" t="s">
        <v>123</v>
      </c>
      <c r="F179" s="4">
        <v>569374</v>
      </c>
      <c r="G179" s="38">
        <v>14567902.1</v>
      </c>
    </row>
    <row r="180" spans="1:7" ht="15" customHeight="1">
      <c r="A180" s="5" t="s">
        <v>393</v>
      </c>
      <c r="B180" s="6" t="s">
        <v>280</v>
      </c>
      <c r="C180" s="6" t="s">
        <v>46</v>
      </c>
      <c r="D180" s="7">
        <v>344305</v>
      </c>
      <c r="E180" s="7">
        <v>8900913.0099999998</v>
      </c>
      <c r="F180" s="7" t="s">
        <v>123</v>
      </c>
      <c r="G180" s="39" t="s">
        <v>123</v>
      </c>
    </row>
    <row r="181" spans="1:7" ht="15" customHeight="1">
      <c r="A181" s="2" t="s">
        <v>395</v>
      </c>
      <c r="B181" s="3" t="s">
        <v>293</v>
      </c>
      <c r="C181" s="3" t="s">
        <v>43</v>
      </c>
      <c r="D181" s="4">
        <v>4928</v>
      </c>
      <c r="E181" s="4">
        <v>13715.22</v>
      </c>
      <c r="F181" s="4" t="s">
        <v>123</v>
      </c>
      <c r="G181" s="38" t="s">
        <v>123</v>
      </c>
    </row>
    <row r="182" spans="1:7" ht="15" customHeight="1">
      <c r="A182" s="5" t="s">
        <v>395</v>
      </c>
      <c r="B182" s="6" t="s">
        <v>396</v>
      </c>
      <c r="C182" s="6" t="s">
        <v>43</v>
      </c>
      <c r="D182" s="7" t="s">
        <v>123</v>
      </c>
      <c r="E182" s="7" t="s">
        <v>123</v>
      </c>
      <c r="F182" s="7">
        <v>2637</v>
      </c>
      <c r="G182" s="39">
        <v>5084.8900000000003</v>
      </c>
    </row>
    <row r="183" spans="1:7" ht="15" customHeight="1">
      <c r="A183" s="2" t="s">
        <v>397</v>
      </c>
      <c r="B183" s="3" t="s">
        <v>285</v>
      </c>
      <c r="C183" s="3" t="s">
        <v>43</v>
      </c>
      <c r="D183" s="4">
        <v>106779</v>
      </c>
      <c r="E183" s="4">
        <v>234229.24</v>
      </c>
      <c r="F183" s="4" t="s">
        <v>123</v>
      </c>
      <c r="G183" s="38" t="s">
        <v>123</v>
      </c>
    </row>
    <row r="184" spans="1:7" ht="15" customHeight="1">
      <c r="A184" s="5" t="s">
        <v>397</v>
      </c>
      <c r="B184" s="6" t="s">
        <v>398</v>
      </c>
      <c r="C184" s="6" t="s">
        <v>43</v>
      </c>
      <c r="D184" s="7" t="s">
        <v>123</v>
      </c>
      <c r="E184" s="7" t="s">
        <v>123</v>
      </c>
      <c r="F184" s="7">
        <v>169766</v>
      </c>
      <c r="G184" s="39">
        <v>282618.34999999998</v>
      </c>
    </row>
    <row r="185" spans="1:7" ht="15" customHeight="1">
      <c r="A185" s="2" t="s">
        <v>399</v>
      </c>
      <c r="B185" s="3" t="s">
        <v>286</v>
      </c>
      <c r="C185" s="3" t="s">
        <v>43</v>
      </c>
      <c r="D185" s="4">
        <v>1299.5</v>
      </c>
      <c r="E185" s="4">
        <v>9914.39</v>
      </c>
      <c r="F185" s="4" t="s">
        <v>123</v>
      </c>
      <c r="G185" s="38" t="s">
        <v>123</v>
      </c>
    </row>
    <row r="186" spans="1:7" ht="15" customHeight="1">
      <c r="A186" s="5" t="s">
        <v>400</v>
      </c>
      <c r="B186" s="6" t="s">
        <v>401</v>
      </c>
      <c r="C186" s="6" t="s">
        <v>43</v>
      </c>
      <c r="D186" s="7" t="s">
        <v>123</v>
      </c>
      <c r="E186" s="7" t="s">
        <v>123</v>
      </c>
      <c r="F186" s="7">
        <v>745</v>
      </c>
      <c r="G186" s="39">
        <v>11826.22</v>
      </c>
    </row>
    <row r="187" spans="1:7" ht="15" customHeight="1">
      <c r="A187" s="2" t="s">
        <v>402</v>
      </c>
      <c r="B187" s="3" t="s">
        <v>403</v>
      </c>
      <c r="C187" s="3" t="s">
        <v>43</v>
      </c>
      <c r="D187" s="4" t="s">
        <v>123</v>
      </c>
      <c r="E187" s="4" t="s">
        <v>123</v>
      </c>
      <c r="F187" s="4">
        <v>42648</v>
      </c>
      <c r="G187" s="38">
        <v>313392.82</v>
      </c>
    </row>
    <row r="188" spans="1:7" ht="15" customHeight="1">
      <c r="A188" s="5" t="s">
        <v>605</v>
      </c>
      <c r="B188" s="6" t="s">
        <v>280</v>
      </c>
      <c r="C188" s="6" t="s">
        <v>45</v>
      </c>
      <c r="D188" s="7" t="s">
        <v>123</v>
      </c>
      <c r="E188" s="7" t="s">
        <v>123</v>
      </c>
      <c r="F188" s="7">
        <v>36160</v>
      </c>
      <c r="G188" s="39">
        <v>12284.7</v>
      </c>
    </row>
    <row r="189" spans="1:7" ht="15" customHeight="1">
      <c r="A189" s="2" t="s">
        <v>291</v>
      </c>
      <c r="B189" s="3" t="s">
        <v>292</v>
      </c>
      <c r="C189" s="3" t="s">
        <v>43</v>
      </c>
      <c r="D189" s="4">
        <v>38122</v>
      </c>
      <c r="E189" s="4">
        <v>308468.96000000002</v>
      </c>
      <c r="F189" s="4" t="s">
        <v>123</v>
      </c>
      <c r="G189" s="38" t="s">
        <v>123</v>
      </c>
    </row>
    <row r="190" spans="1:7" ht="15" customHeight="1">
      <c r="A190" s="5" t="s">
        <v>404</v>
      </c>
      <c r="B190" s="6" t="s">
        <v>289</v>
      </c>
      <c r="C190" s="6" t="s">
        <v>105</v>
      </c>
      <c r="D190" s="7">
        <v>28000</v>
      </c>
      <c r="E190" s="7">
        <v>20762.89</v>
      </c>
      <c r="F190" s="7" t="s">
        <v>123</v>
      </c>
      <c r="G190" s="39" t="s">
        <v>123</v>
      </c>
    </row>
    <row r="191" spans="1:7" ht="15" customHeight="1">
      <c r="A191" s="2" t="s">
        <v>404</v>
      </c>
      <c r="B191" s="3" t="s">
        <v>289</v>
      </c>
      <c r="C191" s="3" t="s">
        <v>119</v>
      </c>
      <c r="D191" s="4">
        <v>27000</v>
      </c>
      <c r="E191" s="4">
        <v>36980.639999999999</v>
      </c>
      <c r="F191" s="4" t="s">
        <v>123</v>
      </c>
      <c r="G191" s="38" t="s">
        <v>123</v>
      </c>
    </row>
    <row r="192" spans="1:7" ht="15" customHeight="1">
      <c r="A192" s="5" t="s">
        <v>405</v>
      </c>
      <c r="B192" s="6" t="s">
        <v>524</v>
      </c>
      <c r="C192" s="6" t="s">
        <v>45</v>
      </c>
      <c r="D192" s="7">
        <v>40000</v>
      </c>
      <c r="E192" s="7">
        <v>35514</v>
      </c>
      <c r="F192" s="7" t="s">
        <v>123</v>
      </c>
      <c r="G192" s="39" t="s">
        <v>123</v>
      </c>
    </row>
    <row r="193" spans="1:7" ht="15" customHeight="1">
      <c r="A193" s="2" t="s">
        <v>405</v>
      </c>
      <c r="B193" s="3" t="s">
        <v>406</v>
      </c>
      <c r="C193" s="3" t="s">
        <v>45</v>
      </c>
      <c r="D193" s="4" t="s">
        <v>123</v>
      </c>
      <c r="E193" s="4" t="s">
        <v>123</v>
      </c>
      <c r="F193" s="4">
        <v>141600</v>
      </c>
      <c r="G193" s="38">
        <v>74033.2</v>
      </c>
    </row>
    <row r="194" spans="1:7" ht="15" customHeight="1">
      <c r="A194" s="5" t="s">
        <v>407</v>
      </c>
      <c r="B194" s="6" t="s">
        <v>287</v>
      </c>
      <c r="C194" s="6" t="s">
        <v>43</v>
      </c>
      <c r="D194" s="7">
        <v>316</v>
      </c>
      <c r="E194" s="7">
        <v>975.02</v>
      </c>
      <c r="F194" s="7" t="s">
        <v>123</v>
      </c>
      <c r="G194" s="39" t="s">
        <v>123</v>
      </c>
    </row>
    <row r="195" spans="1:7" ht="15" customHeight="1">
      <c r="A195" s="2" t="s">
        <v>407</v>
      </c>
      <c r="B195" s="3" t="s">
        <v>408</v>
      </c>
      <c r="C195" s="3" t="s">
        <v>43</v>
      </c>
      <c r="D195" s="4" t="s">
        <v>123</v>
      </c>
      <c r="E195" s="4" t="s">
        <v>123</v>
      </c>
      <c r="F195" s="4">
        <v>453</v>
      </c>
      <c r="G195" s="38">
        <v>734.16</v>
      </c>
    </row>
    <row r="196" spans="1:7" ht="15" customHeight="1">
      <c r="A196" s="5" t="s">
        <v>409</v>
      </c>
      <c r="B196" s="6" t="s">
        <v>288</v>
      </c>
      <c r="C196" s="6" t="s">
        <v>43</v>
      </c>
      <c r="D196" s="7">
        <v>2157</v>
      </c>
      <c r="E196" s="7">
        <v>13104.56</v>
      </c>
      <c r="F196" s="7" t="s">
        <v>123</v>
      </c>
      <c r="G196" s="39" t="s">
        <v>123</v>
      </c>
    </row>
    <row r="197" spans="1:7" ht="15" customHeight="1">
      <c r="A197" s="2" t="s">
        <v>410</v>
      </c>
      <c r="B197" s="3" t="s">
        <v>411</v>
      </c>
      <c r="C197" s="3" t="s">
        <v>43</v>
      </c>
      <c r="D197" s="4" t="s">
        <v>123</v>
      </c>
      <c r="E197" s="4" t="s">
        <v>123</v>
      </c>
      <c r="F197" s="4">
        <v>510</v>
      </c>
      <c r="G197" s="38">
        <v>1738.47</v>
      </c>
    </row>
    <row r="198" spans="1:7" ht="15" customHeight="1">
      <c r="A198" s="5" t="s">
        <v>412</v>
      </c>
      <c r="B198" s="6" t="s">
        <v>296</v>
      </c>
      <c r="C198" s="6" t="s">
        <v>47</v>
      </c>
      <c r="D198" s="7">
        <v>42700</v>
      </c>
      <c r="E198" s="7">
        <v>250382.27</v>
      </c>
      <c r="F198" s="7" t="s">
        <v>123</v>
      </c>
      <c r="G198" s="39" t="s">
        <v>123</v>
      </c>
    </row>
    <row r="199" spans="1:7" ht="15" customHeight="1">
      <c r="A199" s="2" t="s">
        <v>412</v>
      </c>
      <c r="B199" s="3" t="s">
        <v>413</v>
      </c>
      <c r="C199" s="3" t="s">
        <v>47</v>
      </c>
      <c r="D199" s="4" t="s">
        <v>123</v>
      </c>
      <c r="E199" s="4" t="s">
        <v>123</v>
      </c>
      <c r="F199" s="4">
        <v>62926</v>
      </c>
      <c r="G199" s="38">
        <v>368200.99</v>
      </c>
    </row>
    <row r="200" spans="1:7" ht="15" customHeight="1">
      <c r="A200" s="5" t="s">
        <v>412</v>
      </c>
      <c r="B200" s="6" t="s">
        <v>296</v>
      </c>
      <c r="C200" s="6" t="s">
        <v>134</v>
      </c>
      <c r="D200" s="7">
        <v>21220</v>
      </c>
      <c r="E200" s="7">
        <v>118559.79</v>
      </c>
      <c r="F200" s="7" t="s">
        <v>123</v>
      </c>
      <c r="G200" s="39" t="s">
        <v>123</v>
      </c>
    </row>
    <row r="201" spans="1:7" ht="15" customHeight="1">
      <c r="A201" s="2" t="s">
        <v>412</v>
      </c>
      <c r="B201" s="3" t="s">
        <v>413</v>
      </c>
      <c r="C201" s="3" t="s">
        <v>134</v>
      </c>
      <c r="D201" s="4" t="s">
        <v>123</v>
      </c>
      <c r="E201" s="4" t="s">
        <v>123</v>
      </c>
      <c r="F201" s="4">
        <v>24200</v>
      </c>
      <c r="G201" s="38">
        <v>129637.26</v>
      </c>
    </row>
    <row r="202" spans="1:7" ht="15" customHeight="1">
      <c r="A202" s="5" t="s">
        <v>412</v>
      </c>
      <c r="B202" s="6" t="s">
        <v>296</v>
      </c>
      <c r="C202" s="6" t="s">
        <v>62</v>
      </c>
      <c r="D202" s="7">
        <v>47503.5</v>
      </c>
      <c r="E202" s="7">
        <v>359765.88</v>
      </c>
      <c r="F202" s="7" t="s">
        <v>123</v>
      </c>
      <c r="G202" s="39" t="s">
        <v>123</v>
      </c>
    </row>
    <row r="203" spans="1:7" ht="15" customHeight="1">
      <c r="A203" s="2" t="s">
        <v>412</v>
      </c>
      <c r="B203" s="3" t="s">
        <v>413</v>
      </c>
      <c r="C203" s="3" t="s">
        <v>62</v>
      </c>
      <c r="D203" s="4" t="s">
        <v>123</v>
      </c>
      <c r="E203" s="4" t="s">
        <v>123</v>
      </c>
      <c r="F203" s="4">
        <v>49300</v>
      </c>
      <c r="G203" s="38">
        <v>323364.28000000003</v>
      </c>
    </row>
    <row r="204" spans="1:7" ht="15" customHeight="1">
      <c r="A204" s="5" t="s">
        <v>412</v>
      </c>
      <c r="B204" s="6" t="s">
        <v>413</v>
      </c>
      <c r="C204" s="6" t="s">
        <v>53</v>
      </c>
      <c r="D204" s="7" t="s">
        <v>123</v>
      </c>
      <c r="E204" s="7" t="s">
        <v>123</v>
      </c>
      <c r="F204" s="7">
        <v>464777.4</v>
      </c>
      <c r="G204" s="39">
        <v>2768747.99</v>
      </c>
    </row>
    <row r="205" spans="1:7" ht="15" customHeight="1">
      <c r="A205" s="2" t="s">
        <v>412</v>
      </c>
      <c r="B205" s="3" t="s">
        <v>296</v>
      </c>
      <c r="C205" s="3" t="s">
        <v>53</v>
      </c>
      <c r="D205" s="4">
        <v>93967.5</v>
      </c>
      <c r="E205" s="4">
        <v>524739.83999999997</v>
      </c>
      <c r="F205" s="4" t="s">
        <v>123</v>
      </c>
      <c r="G205" s="38" t="s">
        <v>123</v>
      </c>
    </row>
    <row r="206" spans="1:7" ht="15" customHeight="1">
      <c r="A206" s="5" t="s">
        <v>412</v>
      </c>
      <c r="B206" s="6" t="s">
        <v>296</v>
      </c>
      <c r="C206" s="6" t="s">
        <v>41</v>
      </c>
      <c r="D206" s="7">
        <v>599772.55000000005</v>
      </c>
      <c r="E206" s="7">
        <v>3567774.28</v>
      </c>
      <c r="F206" s="7" t="s">
        <v>123</v>
      </c>
      <c r="G206" s="39" t="s">
        <v>123</v>
      </c>
    </row>
    <row r="207" spans="1:7" ht="15" customHeight="1">
      <c r="A207" s="2" t="s">
        <v>412</v>
      </c>
      <c r="B207" s="3" t="s">
        <v>413</v>
      </c>
      <c r="C207" s="3" t="s">
        <v>41</v>
      </c>
      <c r="D207" s="4" t="s">
        <v>123</v>
      </c>
      <c r="E207" s="4" t="s">
        <v>123</v>
      </c>
      <c r="F207" s="4">
        <v>212227</v>
      </c>
      <c r="G207" s="38">
        <v>1271371.23</v>
      </c>
    </row>
    <row r="208" spans="1:7" ht="15" customHeight="1">
      <c r="A208" s="5" t="s">
        <v>412</v>
      </c>
      <c r="B208" s="6" t="s">
        <v>413</v>
      </c>
      <c r="C208" s="6" t="s">
        <v>45</v>
      </c>
      <c r="D208" s="7" t="s">
        <v>123</v>
      </c>
      <c r="E208" s="7" t="s">
        <v>123</v>
      </c>
      <c r="F208" s="7">
        <v>250</v>
      </c>
      <c r="G208" s="39">
        <v>1642.38</v>
      </c>
    </row>
    <row r="209" spans="1:7" ht="15" customHeight="1">
      <c r="A209" s="2" t="s">
        <v>412</v>
      </c>
      <c r="B209" s="3" t="s">
        <v>413</v>
      </c>
      <c r="C209" s="3" t="s">
        <v>297</v>
      </c>
      <c r="D209" s="4" t="s">
        <v>123</v>
      </c>
      <c r="E209" s="4" t="s">
        <v>123</v>
      </c>
      <c r="F209" s="4">
        <v>11772</v>
      </c>
      <c r="G209" s="38">
        <v>70433.440000000002</v>
      </c>
    </row>
    <row r="210" spans="1:7" ht="15" customHeight="1">
      <c r="A210" s="5" t="s">
        <v>412</v>
      </c>
      <c r="B210" s="6" t="s">
        <v>413</v>
      </c>
      <c r="C210" s="6" t="s">
        <v>44</v>
      </c>
      <c r="D210" s="7" t="s">
        <v>123</v>
      </c>
      <c r="E210" s="7" t="s">
        <v>123</v>
      </c>
      <c r="F210" s="7">
        <v>317984</v>
      </c>
      <c r="G210" s="39">
        <v>1851785.6</v>
      </c>
    </row>
    <row r="211" spans="1:7" ht="15" customHeight="1">
      <c r="A211" s="2" t="s">
        <v>412</v>
      </c>
      <c r="B211" s="3" t="s">
        <v>296</v>
      </c>
      <c r="C211" s="3" t="s">
        <v>44</v>
      </c>
      <c r="D211" s="4">
        <v>711980</v>
      </c>
      <c r="E211" s="4">
        <v>3769303.64</v>
      </c>
      <c r="F211" s="4" t="s">
        <v>123</v>
      </c>
      <c r="G211" s="38" t="s">
        <v>123</v>
      </c>
    </row>
    <row r="212" spans="1:7" ht="15" customHeight="1">
      <c r="A212" s="5" t="s">
        <v>412</v>
      </c>
      <c r="B212" s="6" t="s">
        <v>413</v>
      </c>
      <c r="C212" s="6" t="s">
        <v>42</v>
      </c>
      <c r="D212" s="7" t="s">
        <v>123</v>
      </c>
      <c r="E212" s="7" t="s">
        <v>123</v>
      </c>
      <c r="F212" s="7">
        <v>705680</v>
      </c>
      <c r="G212" s="39">
        <v>4009338.36</v>
      </c>
    </row>
    <row r="213" spans="1:7" ht="15" customHeight="1">
      <c r="A213" s="2" t="s">
        <v>412</v>
      </c>
      <c r="B213" s="3" t="s">
        <v>296</v>
      </c>
      <c r="C213" s="3" t="s">
        <v>42</v>
      </c>
      <c r="D213" s="4">
        <v>631928.80000000005</v>
      </c>
      <c r="E213" s="4">
        <v>3380694.98</v>
      </c>
      <c r="F213" s="4" t="s">
        <v>123</v>
      </c>
      <c r="G213" s="38" t="s">
        <v>123</v>
      </c>
    </row>
    <row r="214" spans="1:7" ht="15" customHeight="1">
      <c r="A214" s="5" t="s">
        <v>412</v>
      </c>
      <c r="B214" s="6" t="s">
        <v>413</v>
      </c>
      <c r="C214" s="6" t="s">
        <v>98</v>
      </c>
      <c r="D214" s="7" t="s">
        <v>123</v>
      </c>
      <c r="E214" s="7" t="s">
        <v>123</v>
      </c>
      <c r="F214" s="7">
        <v>2460</v>
      </c>
      <c r="G214" s="39">
        <v>15288.67</v>
      </c>
    </row>
    <row r="215" spans="1:7" ht="15" customHeight="1">
      <c r="A215" s="2" t="s">
        <v>412</v>
      </c>
      <c r="B215" s="3" t="s">
        <v>296</v>
      </c>
      <c r="C215" s="3" t="s">
        <v>98</v>
      </c>
      <c r="D215" s="4">
        <v>4560</v>
      </c>
      <c r="E215" s="4">
        <v>26927.17</v>
      </c>
      <c r="F215" s="4" t="s">
        <v>123</v>
      </c>
      <c r="G215" s="38" t="s">
        <v>123</v>
      </c>
    </row>
    <row r="216" spans="1:7" ht="15" customHeight="1">
      <c r="A216" s="5" t="s">
        <v>412</v>
      </c>
      <c r="B216" s="6" t="s">
        <v>296</v>
      </c>
      <c r="C216" s="6" t="s">
        <v>61</v>
      </c>
      <c r="D216" s="7">
        <v>4192</v>
      </c>
      <c r="E216" s="7">
        <v>23368.46</v>
      </c>
      <c r="F216" s="7" t="s">
        <v>123</v>
      </c>
      <c r="G216" s="39" t="s">
        <v>123</v>
      </c>
    </row>
    <row r="217" spans="1:7" ht="15" customHeight="1">
      <c r="A217" s="2" t="s">
        <v>412</v>
      </c>
      <c r="B217" s="3" t="s">
        <v>413</v>
      </c>
      <c r="C217" s="3" t="s">
        <v>61</v>
      </c>
      <c r="D217" s="4" t="s">
        <v>123</v>
      </c>
      <c r="E217" s="4" t="s">
        <v>123</v>
      </c>
      <c r="F217" s="4">
        <v>7950</v>
      </c>
      <c r="G217" s="38">
        <v>54467.05</v>
      </c>
    </row>
    <row r="218" spans="1:7" ht="15" customHeight="1">
      <c r="A218" s="5" t="s">
        <v>412</v>
      </c>
      <c r="B218" s="6" t="s">
        <v>413</v>
      </c>
      <c r="C218" s="6" t="s">
        <v>49</v>
      </c>
      <c r="D218" s="7" t="s">
        <v>123</v>
      </c>
      <c r="E218" s="7" t="s">
        <v>123</v>
      </c>
      <c r="F218" s="7">
        <v>1160</v>
      </c>
      <c r="G218" s="39">
        <v>6951.05</v>
      </c>
    </row>
    <row r="219" spans="1:7" ht="15" customHeight="1">
      <c r="A219" s="2" t="s">
        <v>412</v>
      </c>
      <c r="B219" s="3" t="s">
        <v>296</v>
      </c>
      <c r="C219" s="3" t="s">
        <v>99</v>
      </c>
      <c r="D219" s="4">
        <v>24150</v>
      </c>
      <c r="E219" s="4">
        <v>108680.2</v>
      </c>
      <c r="F219" s="4" t="s">
        <v>123</v>
      </c>
      <c r="G219" s="38" t="s">
        <v>123</v>
      </c>
    </row>
    <row r="220" spans="1:7" ht="15" customHeight="1">
      <c r="A220" s="5" t="s">
        <v>412</v>
      </c>
      <c r="B220" s="6" t="s">
        <v>296</v>
      </c>
      <c r="C220" s="6" t="s">
        <v>94</v>
      </c>
      <c r="D220" s="7">
        <v>852</v>
      </c>
      <c r="E220" s="7">
        <v>5870.87</v>
      </c>
      <c r="F220" s="7" t="s">
        <v>123</v>
      </c>
      <c r="G220" s="39" t="s">
        <v>123</v>
      </c>
    </row>
    <row r="221" spans="1:7" ht="15" customHeight="1">
      <c r="A221" s="2" t="s">
        <v>412</v>
      </c>
      <c r="B221" s="3" t="s">
        <v>296</v>
      </c>
      <c r="C221" s="3" t="s">
        <v>69</v>
      </c>
      <c r="D221" s="4">
        <v>6864</v>
      </c>
      <c r="E221" s="4">
        <v>27771.54</v>
      </c>
      <c r="F221" s="4" t="s">
        <v>123</v>
      </c>
      <c r="G221" s="38" t="s">
        <v>123</v>
      </c>
    </row>
    <row r="222" spans="1:7" ht="15" customHeight="1">
      <c r="A222" s="5" t="s">
        <v>412</v>
      </c>
      <c r="B222" s="6" t="s">
        <v>413</v>
      </c>
      <c r="C222" s="6" t="s">
        <v>70</v>
      </c>
      <c r="D222" s="7" t="s">
        <v>123</v>
      </c>
      <c r="E222" s="7" t="s">
        <v>123</v>
      </c>
      <c r="F222" s="7">
        <v>3048</v>
      </c>
      <c r="G222" s="39">
        <v>17846.59</v>
      </c>
    </row>
    <row r="223" spans="1:7" ht="15" customHeight="1">
      <c r="A223" s="2" t="s">
        <v>412</v>
      </c>
      <c r="B223" s="3" t="s">
        <v>296</v>
      </c>
      <c r="C223" s="3" t="s">
        <v>70</v>
      </c>
      <c r="D223" s="4">
        <v>4540</v>
      </c>
      <c r="E223" s="4">
        <v>23927.42</v>
      </c>
      <c r="F223" s="4" t="s">
        <v>123</v>
      </c>
      <c r="G223" s="38" t="s">
        <v>123</v>
      </c>
    </row>
    <row r="224" spans="1:7" ht="15" customHeight="1">
      <c r="A224" s="5" t="s">
        <v>412</v>
      </c>
      <c r="B224" s="6" t="s">
        <v>296</v>
      </c>
      <c r="C224" s="6" t="s">
        <v>66</v>
      </c>
      <c r="D224" s="7">
        <v>496326</v>
      </c>
      <c r="E224" s="7">
        <v>2689570</v>
      </c>
      <c r="F224" s="7" t="s">
        <v>123</v>
      </c>
      <c r="G224" s="39" t="s">
        <v>123</v>
      </c>
    </row>
    <row r="225" spans="1:7" ht="15" customHeight="1">
      <c r="A225" s="2" t="s">
        <v>412</v>
      </c>
      <c r="B225" s="3" t="s">
        <v>413</v>
      </c>
      <c r="C225" s="3" t="s">
        <v>66</v>
      </c>
      <c r="D225" s="4" t="s">
        <v>123</v>
      </c>
      <c r="E225" s="4" t="s">
        <v>123</v>
      </c>
      <c r="F225" s="4">
        <v>341268</v>
      </c>
      <c r="G225" s="38">
        <v>1847580.28</v>
      </c>
    </row>
    <row r="226" spans="1:7" ht="15" customHeight="1">
      <c r="A226" s="5" t="s">
        <v>412</v>
      </c>
      <c r="B226" s="6" t="s">
        <v>296</v>
      </c>
      <c r="C226" s="6" t="s">
        <v>108</v>
      </c>
      <c r="D226" s="7">
        <v>1444</v>
      </c>
      <c r="E226" s="7">
        <v>7950.31</v>
      </c>
      <c r="F226" s="7" t="s">
        <v>123</v>
      </c>
      <c r="G226" s="39" t="s">
        <v>123</v>
      </c>
    </row>
    <row r="227" spans="1:7" ht="15" customHeight="1">
      <c r="A227" s="2" t="s">
        <v>412</v>
      </c>
      <c r="B227" s="3" t="s">
        <v>413</v>
      </c>
      <c r="C227" s="3" t="s">
        <v>48</v>
      </c>
      <c r="D227" s="4" t="s">
        <v>123</v>
      </c>
      <c r="E227" s="4" t="s">
        <v>123</v>
      </c>
      <c r="F227" s="4">
        <v>50</v>
      </c>
      <c r="G227" s="38">
        <v>258.5</v>
      </c>
    </row>
    <row r="228" spans="1:7" ht="15" customHeight="1">
      <c r="A228" s="5" t="s">
        <v>412</v>
      </c>
      <c r="B228" s="6" t="s">
        <v>413</v>
      </c>
      <c r="C228" s="6" t="s">
        <v>345</v>
      </c>
      <c r="D228" s="7" t="s">
        <v>123</v>
      </c>
      <c r="E228" s="7" t="s">
        <v>123</v>
      </c>
      <c r="F228" s="7">
        <v>8028</v>
      </c>
      <c r="G228" s="39">
        <v>52092.05</v>
      </c>
    </row>
    <row r="229" spans="1:7" ht="15" customHeight="1">
      <c r="A229" s="2" t="s">
        <v>412</v>
      </c>
      <c r="B229" s="3" t="s">
        <v>296</v>
      </c>
      <c r="C229" s="3" t="s">
        <v>65</v>
      </c>
      <c r="D229" s="4">
        <v>12300</v>
      </c>
      <c r="E229" s="4">
        <v>79052.14</v>
      </c>
      <c r="F229" s="4" t="s">
        <v>123</v>
      </c>
      <c r="G229" s="38" t="s">
        <v>123</v>
      </c>
    </row>
    <row r="230" spans="1:7" ht="15" customHeight="1">
      <c r="A230" s="5" t="s">
        <v>412</v>
      </c>
      <c r="B230" s="6" t="s">
        <v>413</v>
      </c>
      <c r="C230" s="6" t="s">
        <v>65</v>
      </c>
      <c r="D230" s="7" t="s">
        <v>123</v>
      </c>
      <c r="E230" s="7" t="s">
        <v>123</v>
      </c>
      <c r="F230" s="7">
        <v>11000</v>
      </c>
      <c r="G230" s="39">
        <v>59398.13</v>
      </c>
    </row>
    <row r="231" spans="1:7" ht="15" customHeight="1">
      <c r="A231" s="2" t="s">
        <v>412</v>
      </c>
      <c r="B231" s="3" t="s">
        <v>413</v>
      </c>
      <c r="C231" s="3" t="s">
        <v>43</v>
      </c>
      <c r="D231" s="4" t="s">
        <v>123</v>
      </c>
      <c r="E231" s="4" t="s">
        <v>123</v>
      </c>
      <c r="F231" s="4">
        <v>343082</v>
      </c>
      <c r="G231" s="38">
        <v>1822385.82</v>
      </c>
    </row>
    <row r="232" spans="1:7" ht="15" customHeight="1">
      <c r="A232" s="5" t="s">
        <v>412</v>
      </c>
      <c r="B232" s="6" t="s">
        <v>296</v>
      </c>
      <c r="C232" s="6" t="s">
        <v>43</v>
      </c>
      <c r="D232" s="7">
        <v>274408</v>
      </c>
      <c r="E232" s="7">
        <v>1336071.08</v>
      </c>
      <c r="F232" s="7" t="s">
        <v>123</v>
      </c>
      <c r="G232" s="39" t="s">
        <v>123</v>
      </c>
    </row>
    <row r="233" spans="1:7" ht="15" customHeight="1">
      <c r="A233" s="2" t="s">
        <v>414</v>
      </c>
      <c r="B233" s="3" t="s">
        <v>415</v>
      </c>
      <c r="C233" s="3" t="s">
        <v>134</v>
      </c>
      <c r="D233" s="4" t="s">
        <v>123</v>
      </c>
      <c r="E233" s="4" t="s">
        <v>123</v>
      </c>
      <c r="F233" s="4">
        <v>4630</v>
      </c>
      <c r="G233" s="38">
        <v>27414.7</v>
      </c>
    </row>
    <row r="234" spans="1:7" ht="15" customHeight="1">
      <c r="A234" s="5" t="s">
        <v>414</v>
      </c>
      <c r="B234" s="6" t="s">
        <v>415</v>
      </c>
      <c r="C234" s="6" t="s">
        <v>62</v>
      </c>
      <c r="D234" s="7" t="s">
        <v>123</v>
      </c>
      <c r="E234" s="7" t="s">
        <v>123</v>
      </c>
      <c r="F234" s="7">
        <v>15720</v>
      </c>
      <c r="G234" s="39">
        <v>109100</v>
      </c>
    </row>
    <row r="235" spans="1:7" ht="15" customHeight="1">
      <c r="A235" s="2" t="s">
        <v>414</v>
      </c>
      <c r="B235" s="3" t="s">
        <v>415</v>
      </c>
      <c r="C235" s="3" t="s">
        <v>41</v>
      </c>
      <c r="D235" s="4" t="s">
        <v>123</v>
      </c>
      <c r="E235" s="4" t="s">
        <v>123</v>
      </c>
      <c r="F235" s="4">
        <v>242555</v>
      </c>
      <c r="G235" s="38">
        <v>1375847.9</v>
      </c>
    </row>
    <row r="236" spans="1:7" ht="15" customHeight="1">
      <c r="A236" s="5" t="s">
        <v>414</v>
      </c>
      <c r="B236" s="6" t="s">
        <v>415</v>
      </c>
      <c r="C236" s="6" t="s">
        <v>44</v>
      </c>
      <c r="D236" s="7" t="s">
        <v>123</v>
      </c>
      <c r="E236" s="7" t="s">
        <v>123</v>
      </c>
      <c r="F236" s="7">
        <v>74880</v>
      </c>
      <c r="G236" s="39">
        <v>402921.39</v>
      </c>
    </row>
    <row r="237" spans="1:7" ht="15" customHeight="1">
      <c r="A237" s="2" t="s">
        <v>414</v>
      </c>
      <c r="B237" s="3" t="s">
        <v>415</v>
      </c>
      <c r="C237" s="3" t="s">
        <v>61</v>
      </c>
      <c r="D237" s="4" t="s">
        <v>123</v>
      </c>
      <c r="E237" s="4" t="s">
        <v>123</v>
      </c>
      <c r="F237" s="4">
        <v>245</v>
      </c>
      <c r="G237" s="38">
        <v>1714.3</v>
      </c>
    </row>
    <row r="238" spans="1:7" ht="15" customHeight="1">
      <c r="A238" s="5" t="s">
        <v>414</v>
      </c>
      <c r="B238" s="6" t="s">
        <v>415</v>
      </c>
      <c r="C238" s="6" t="s">
        <v>66</v>
      </c>
      <c r="D238" s="7" t="s">
        <v>123</v>
      </c>
      <c r="E238" s="7" t="s">
        <v>123</v>
      </c>
      <c r="F238" s="7">
        <v>102204</v>
      </c>
      <c r="G238" s="39">
        <v>580333.39</v>
      </c>
    </row>
    <row r="239" spans="1:7" ht="15" customHeight="1">
      <c r="A239" s="2" t="s">
        <v>414</v>
      </c>
      <c r="B239" s="3" t="s">
        <v>415</v>
      </c>
      <c r="C239" s="3" t="s">
        <v>65</v>
      </c>
      <c r="D239" s="4" t="s">
        <v>123</v>
      </c>
      <c r="E239" s="4" t="s">
        <v>123</v>
      </c>
      <c r="F239" s="4">
        <v>200</v>
      </c>
      <c r="G239" s="38">
        <v>1333.28</v>
      </c>
    </row>
    <row r="240" spans="1:7" ht="15" customHeight="1">
      <c r="A240" s="5" t="s">
        <v>416</v>
      </c>
      <c r="B240" s="6" t="s">
        <v>417</v>
      </c>
      <c r="C240" s="6" t="s">
        <v>43</v>
      </c>
      <c r="D240" s="7" t="s">
        <v>123</v>
      </c>
      <c r="E240" s="7" t="s">
        <v>123</v>
      </c>
      <c r="F240" s="7">
        <v>6970</v>
      </c>
      <c r="G240" s="39">
        <v>99971.36</v>
      </c>
    </row>
    <row r="241" spans="1:7" ht="15" customHeight="1">
      <c r="A241" s="2" t="s">
        <v>416</v>
      </c>
      <c r="B241" s="3" t="s">
        <v>294</v>
      </c>
      <c r="C241" s="3" t="s">
        <v>43</v>
      </c>
      <c r="D241" s="4">
        <v>13831.5</v>
      </c>
      <c r="E241" s="4">
        <v>235055.47</v>
      </c>
      <c r="F241" s="4" t="s">
        <v>123</v>
      </c>
      <c r="G241" s="38" t="s">
        <v>123</v>
      </c>
    </row>
    <row r="242" spans="1:7" ht="15" customHeight="1">
      <c r="A242" s="5" t="s">
        <v>418</v>
      </c>
      <c r="B242" s="6" t="s">
        <v>419</v>
      </c>
      <c r="C242" s="6" t="s">
        <v>47</v>
      </c>
      <c r="D242" s="7" t="s">
        <v>123</v>
      </c>
      <c r="E242" s="7" t="s">
        <v>123</v>
      </c>
      <c r="F242" s="7">
        <v>270528</v>
      </c>
      <c r="G242" s="39">
        <v>1190701.21</v>
      </c>
    </row>
    <row r="243" spans="1:7" ht="15" customHeight="1">
      <c r="A243" s="2" t="s">
        <v>418</v>
      </c>
      <c r="B243" s="3" t="s">
        <v>298</v>
      </c>
      <c r="C243" s="3" t="s">
        <v>47</v>
      </c>
      <c r="D243" s="4">
        <v>189358</v>
      </c>
      <c r="E243" s="4">
        <v>1167450.83</v>
      </c>
      <c r="F243" s="4" t="s">
        <v>123</v>
      </c>
      <c r="G243" s="38" t="s">
        <v>123</v>
      </c>
    </row>
    <row r="244" spans="1:7" ht="15" customHeight="1">
      <c r="A244" s="5" t="s">
        <v>418</v>
      </c>
      <c r="B244" s="6" t="s">
        <v>298</v>
      </c>
      <c r="C244" s="6" t="s">
        <v>134</v>
      </c>
      <c r="D244" s="7">
        <v>45820</v>
      </c>
      <c r="E244" s="7">
        <v>256150.36</v>
      </c>
      <c r="F244" s="7" t="s">
        <v>123</v>
      </c>
      <c r="G244" s="39" t="s">
        <v>123</v>
      </c>
    </row>
    <row r="245" spans="1:7" ht="15" customHeight="1">
      <c r="A245" s="2" t="s">
        <v>418</v>
      </c>
      <c r="B245" s="3" t="s">
        <v>419</v>
      </c>
      <c r="C245" s="3" t="s">
        <v>134</v>
      </c>
      <c r="D245" s="4" t="s">
        <v>123</v>
      </c>
      <c r="E245" s="4" t="s">
        <v>123</v>
      </c>
      <c r="F245" s="4">
        <v>124260</v>
      </c>
      <c r="G245" s="38">
        <v>570335.57999999996</v>
      </c>
    </row>
    <row r="246" spans="1:7" ht="15" customHeight="1">
      <c r="A246" s="5" t="s">
        <v>418</v>
      </c>
      <c r="B246" s="6" t="s">
        <v>419</v>
      </c>
      <c r="C246" s="6" t="s">
        <v>62</v>
      </c>
      <c r="D246" s="7" t="s">
        <v>123</v>
      </c>
      <c r="E246" s="7" t="s">
        <v>123</v>
      </c>
      <c r="F246" s="7">
        <v>14630</v>
      </c>
      <c r="G246" s="39">
        <v>86161.22</v>
      </c>
    </row>
    <row r="247" spans="1:7" ht="15" customHeight="1">
      <c r="A247" s="2" t="s">
        <v>418</v>
      </c>
      <c r="B247" s="3" t="s">
        <v>298</v>
      </c>
      <c r="C247" s="3" t="s">
        <v>62</v>
      </c>
      <c r="D247" s="4">
        <v>7083.5</v>
      </c>
      <c r="E247" s="4">
        <v>52308.91</v>
      </c>
      <c r="F247" s="4" t="s">
        <v>123</v>
      </c>
      <c r="G247" s="38" t="s">
        <v>123</v>
      </c>
    </row>
    <row r="248" spans="1:7" ht="15" customHeight="1">
      <c r="A248" s="5" t="s">
        <v>418</v>
      </c>
      <c r="B248" s="6" t="s">
        <v>298</v>
      </c>
      <c r="C248" s="6" t="s">
        <v>53</v>
      </c>
      <c r="D248" s="7">
        <v>130606</v>
      </c>
      <c r="E248" s="7">
        <v>773399.38</v>
      </c>
      <c r="F248" s="7" t="s">
        <v>123</v>
      </c>
      <c r="G248" s="39" t="s">
        <v>123</v>
      </c>
    </row>
    <row r="249" spans="1:7" ht="15" customHeight="1">
      <c r="A249" s="2" t="s">
        <v>418</v>
      </c>
      <c r="B249" s="3" t="s">
        <v>419</v>
      </c>
      <c r="C249" s="3" t="s">
        <v>53</v>
      </c>
      <c r="D249" s="4" t="s">
        <v>123</v>
      </c>
      <c r="E249" s="4" t="s">
        <v>123</v>
      </c>
      <c r="F249" s="4">
        <v>302438</v>
      </c>
      <c r="G249" s="38">
        <v>1396191.18</v>
      </c>
    </row>
    <row r="250" spans="1:7" ht="15" customHeight="1">
      <c r="A250" s="5" t="s">
        <v>418</v>
      </c>
      <c r="B250" s="6" t="s">
        <v>419</v>
      </c>
      <c r="C250" s="6" t="s">
        <v>41</v>
      </c>
      <c r="D250" s="7" t="s">
        <v>123</v>
      </c>
      <c r="E250" s="7" t="s">
        <v>123</v>
      </c>
      <c r="F250" s="7">
        <v>319073.40000000002</v>
      </c>
      <c r="G250" s="39">
        <v>1520472.19</v>
      </c>
    </row>
    <row r="251" spans="1:7" ht="15" customHeight="1">
      <c r="A251" s="2" t="s">
        <v>418</v>
      </c>
      <c r="B251" s="3" t="s">
        <v>298</v>
      </c>
      <c r="C251" s="3" t="s">
        <v>41</v>
      </c>
      <c r="D251" s="4">
        <v>398095.5</v>
      </c>
      <c r="E251" s="4">
        <v>2490235.02</v>
      </c>
      <c r="F251" s="4" t="s">
        <v>123</v>
      </c>
      <c r="G251" s="38" t="s">
        <v>123</v>
      </c>
    </row>
    <row r="252" spans="1:7" ht="15" customHeight="1">
      <c r="A252" s="5" t="s">
        <v>418</v>
      </c>
      <c r="B252" s="6" t="s">
        <v>419</v>
      </c>
      <c r="C252" s="6" t="s">
        <v>45</v>
      </c>
      <c r="D252" s="7" t="s">
        <v>123</v>
      </c>
      <c r="E252" s="7" t="s">
        <v>123</v>
      </c>
      <c r="F252" s="7">
        <v>400</v>
      </c>
      <c r="G252" s="39">
        <v>2551.7800000000002</v>
      </c>
    </row>
    <row r="253" spans="1:7" ht="15" customHeight="1">
      <c r="A253" s="2" t="s">
        <v>418</v>
      </c>
      <c r="B253" s="3" t="s">
        <v>419</v>
      </c>
      <c r="C253" s="3" t="s">
        <v>297</v>
      </c>
      <c r="D253" s="4" t="s">
        <v>123</v>
      </c>
      <c r="E253" s="4" t="s">
        <v>123</v>
      </c>
      <c r="F253" s="4">
        <v>10428</v>
      </c>
      <c r="G253" s="38">
        <v>47727.199999999997</v>
      </c>
    </row>
    <row r="254" spans="1:7" ht="15" customHeight="1">
      <c r="A254" s="5" t="s">
        <v>418</v>
      </c>
      <c r="B254" s="6" t="s">
        <v>298</v>
      </c>
      <c r="C254" s="6" t="s">
        <v>44</v>
      </c>
      <c r="D254" s="7">
        <v>714960</v>
      </c>
      <c r="E254" s="7">
        <v>4374950.03</v>
      </c>
      <c r="F254" s="7" t="s">
        <v>123</v>
      </c>
      <c r="G254" s="39" t="s">
        <v>123</v>
      </c>
    </row>
    <row r="255" spans="1:7" ht="15" customHeight="1">
      <c r="A255" s="2" t="s">
        <v>418</v>
      </c>
      <c r="B255" s="3" t="s">
        <v>419</v>
      </c>
      <c r="C255" s="3" t="s">
        <v>44</v>
      </c>
      <c r="D255" s="4" t="s">
        <v>123</v>
      </c>
      <c r="E255" s="4" t="s">
        <v>123</v>
      </c>
      <c r="F255" s="4">
        <v>721536</v>
      </c>
      <c r="G255" s="38">
        <v>3339235.33</v>
      </c>
    </row>
    <row r="256" spans="1:7" ht="15" customHeight="1">
      <c r="A256" s="5" t="s">
        <v>418</v>
      </c>
      <c r="B256" s="6" t="s">
        <v>298</v>
      </c>
      <c r="C256" s="6" t="s">
        <v>42</v>
      </c>
      <c r="D256" s="7">
        <v>774643.8</v>
      </c>
      <c r="E256" s="7">
        <v>4567497.91</v>
      </c>
      <c r="F256" s="7" t="s">
        <v>123</v>
      </c>
      <c r="G256" s="39" t="s">
        <v>123</v>
      </c>
    </row>
    <row r="257" spans="1:7" ht="15" customHeight="1">
      <c r="A257" s="2" t="s">
        <v>418</v>
      </c>
      <c r="B257" s="3" t="s">
        <v>419</v>
      </c>
      <c r="C257" s="3" t="s">
        <v>42</v>
      </c>
      <c r="D257" s="4" t="s">
        <v>123</v>
      </c>
      <c r="E257" s="4" t="s">
        <v>123</v>
      </c>
      <c r="F257" s="4">
        <v>636295</v>
      </c>
      <c r="G257" s="38">
        <v>2912487.75</v>
      </c>
    </row>
    <row r="258" spans="1:7" ht="15" customHeight="1">
      <c r="A258" s="5" t="s">
        <v>418</v>
      </c>
      <c r="B258" s="6" t="s">
        <v>298</v>
      </c>
      <c r="C258" s="6" t="s">
        <v>98</v>
      </c>
      <c r="D258" s="7">
        <v>3100</v>
      </c>
      <c r="E258" s="7">
        <v>17747.63</v>
      </c>
      <c r="F258" s="7" t="s">
        <v>123</v>
      </c>
      <c r="G258" s="39" t="s">
        <v>123</v>
      </c>
    </row>
    <row r="259" spans="1:7" ht="15" customHeight="1">
      <c r="A259" s="2" t="s">
        <v>418</v>
      </c>
      <c r="B259" s="3" t="s">
        <v>419</v>
      </c>
      <c r="C259" s="3" t="s">
        <v>98</v>
      </c>
      <c r="D259" s="4" t="s">
        <v>123</v>
      </c>
      <c r="E259" s="4" t="s">
        <v>123</v>
      </c>
      <c r="F259" s="4">
        <v>1110</v>
      </c>
      <c r="G259" s="38">
        <v>5843.73</v>
      </c>
    </row>
    <row r="260" spans="1:7" ht="15" customHeight="1">
      <c r="A260" s="5" t="s">
        <v>418</v>
      </c>
      <c r="B260" s="6" t="s">
        <v>419</v>
      </c>
      <c r="C260" s="6" t="s">
        <v>61</v>
      </c>
      <c r="D260" s="7" t="s">
        <v>123</v>
      </c>
      <c r="E260" s="7" t="s">
        <v>123</v>
      </c>
      <c r="F260" s="7">
        <v>3175</v>
      </c>
      <c r="G260" s="39">
        <v>19376.75</v>
      </c>
    </row>
    <row r="261" spans="1:7" ht="15" customHeight="1">
      <c r="A261" s="2" t="s">
        <v>418</v>
      </c>
      <c r="B261" s="3" t="s">
        <v>298</v>
      </c>
      <c r="C261" s="3" t="s">
        <v>61</v>
      </c>
      <c r="D261" s="4">
        <v>1697</v>
      </c>
      <c r="E261" s="4">
        <v>9314.8700000000008</v>
      </c>
      <c r="F261" s="4" t="s">
        <v>123</v>
      </c>
      <c r="G261" s="38" t="s">
        <v>123</v>
      </c>
    </row>
    <row r="262" spans="1:7" ht="15" customHeight="1">
      <c r="A262" s="5" t="s">
        <v>418</v>
      </c>
      <c r="B262" s="6" t="s">
        <v>419</v>
      </c>
      <c r="C262" s="6" t="s">
        <v>49</v>
      </c>
      <c r="D262" s="7" t="s">
        <v>123</v>
      </c>
      <c r="E262" s="7" t="s">
        <v>123</v>
      </c>
      <c r="F262" s="7">
        <v>1100</v>
      </c>
      <c r="G262" s="39">
        <v>5122.04</v>
      </c>
    </row>
    <row r="263" spans="1:7" ht="15" customHeight="1">
      <c r="A263" s="2" t="s">
        <v>418</v>
      </c>
      <c r="B263" s="3" t="s">
        <v>298</v>
      </c>
      <c r="C263" s="3" t="s">
        <v>99</v>
      </c>
      <c r="D263" s="4">
        <v>100590</v>
      </c>
      <c r="E263" s="4">
        <v>478084.56</v>
      </c>
      <c r="F263" s="4" t="s">
        <v>123</v>
      </c>
      <c r="G263" s="38" t="s">
        <v>123</v>
      </c>
    </row>
    <row r="264" spans="1:7" ht="15" customHeight="1">
      <c r="A264" s="5" t="s">
        <v>418</v>
      </c>
      <c r="B264" s="6" t="s">
        <v>419</v>
      </c>
      <c r="C264" s="6" t="s">
        <v>68</v>
      </c>
      <c r="D264" s="7" t="s">
        <v>123</v>
      </c>
      <c r="E264" s="7" t="s">
        <v>123</v>
      </c>
      <c r="F264" s="7">
        <v>150</v>
      </c>
      <c r="G264" s="39">
        <v>599.04</v>
      </c>
    </row>
    <row r="265" spans="1:7" ht="15" customHeight="1">
      <c r="A265" s="2" t="s">
        <v>418</v>
      </c>
      <c r="B265" s="3" t="s">
        <v>298</v>
      </c>
      <c r="C265" s="3" t="s">
        <v>94</v>
      </c>
      <c r="D265" s="4">
        <v>1686</v>
      </c>
      <c r="E265" s="4">
        <v>11881.98</v>
      </c>
      <c r="F265" s="4" t="s">
        <v>123</v>
      </c>
      <c r="G265" s="38" t="s">
        <v>123</v>
      </c>
    </row>
    <row r="266" spans="1:7" ht="15" customHeight="1">
      <c r="A266" s="5" t="s">
        <v>418</v>
      </c>
      <c r="B266" s="6" t="s">
        <v>298</v>
      </c>
      <c r="C266" s="6" t="s">
        <v>69</v>
      </c>
      <c r="D266" s="7">
        <v>3744</v>
      </c>
      <c r="E266" s="7">
        <v>20061.88</v>
      </c>
      <c r="F266" s="7" t="s">
        <v>123</v>
      </c>
      <c r="G266" s="39" t="s">
        <v>123</v>
      </c>
    </row>
    <row r="267" spans="1:7" ht="15" customHeight="1">
      <c r="A267" s="2" t="s">
        <v>418</v>
      </c>
      <c r="B267" s="3" t="s">
        <v>419</v>
      </c>
      <c r="C267" s="3" t="s">
        <v>69</v>
      </c>
      <c r="D267" s="4" t="s">
        <v>123</v>
      </c>
      <c r="E267" s="4" t="s">
        <v>123</v>
      </c>
      <c r="F267" s="4">
        <v>15000</v>
      </c>
      <c r="G267" s="38">
        <v>65355.54</v>
      </c>
    </row>
    <row r="268" spans="1:7" ht="15" customHeight="1">
      <c r="A268" s="5" t="s">
        <v>418</v>
      </c>
      <c r="B268" s="6" t="s">
        <v>298</v>
      </c>
      <c r="C268" s="6" t="s">
        <v>70</v>
      </c>
      <c r="D268" s="7">
        <v>45014</v>
      </c>
      <c r="E268" s="7">
        <v>256062.18</v>
      </c>
      <c r="F268" s="7" t="s">
        <v>123</v>
      </c>
      <c r="G268" s="39" t="s">
        <v>123</v>
      </c>
    </row>
    <row r="269" spans="1:7" ht="15" customHeight="1">
      <c r="A269" s="2" t="s">
        <v>418</v>
      </c>
      <c r="B269" s="3" t="s">
        <v>419</v>
      </c>
      <c r="C269" s="3" t="s">
        <v>70</v>
      </c>
      <c r="D269" s="4" t="s">
        <v>123</v>
      </c>
      <c r="E269" s="4" t="s">
        <v>123</v>
      </c>
      <c r="F269" s="4">
        <v>36504</v>
      </c>
      <c r="G269" s="38">
        <v>189235.93</v>
      </c>
    </row>
    <row r="270" spans="1:7" ht="15" customHeight="1">
      <c r="A270" s="5" t="s">
        <v>418</v>
      </c>
      <c r="B270" s="6" t="s">
        <v>298</v>
      </c>
      <c r="C270" s="6" t="s">
        <v>66</v>
      </c>
      <c r="D270" s="7">
        <v>474500</v>
      </c>
      <c r="E270" s="7">
        <v>2790600.91</v>
      </c>
      <c r="F270" s="7" t="s">
        <v>123</v>
      </c>
      <c r="G270" s="39" t="s">
        <v>123</v>
      </c>
    </row>
    <row r="271" spans="1:7" ht="15" customHeight="1">
      <c r="A271" s="2" t="s">
        <v>418</v>
      </c>
      <c r="B271" s="3" t="s">
        <v>419</v>
      </c>
      <c r="C271" s="3" t="s">
        <v>66</v>
      </c>
      <c r="D271" s="4" t="s">
        <v>123</v>
      </c>
      <c r="E271" s="4" t="s">
        <v>123</v>
      </c>
      <c r="F271" s="4">
        <v>587142</v>
      </c>
      <c r="G271" s="38">
        <v>2731691.1</v>
      </c>
    </row>
    <row r="272" spans="1:7" ht="15" customHeight="1">
      <c r="A272" s="5" t="s">
        <v>418</v>
      </c>
      <c r="B272" s="6" t="s">
        <v>298</v>
      </c>
      <c r="C272" s="6" t="s">
        <v>108</v>
      </c>
      <c r="D272" s="7">
        <v>2548</v>
      </c>
      <c r="E272" s="7">
        <v>18065.39</v>
      </c>
      <c r="F272" s="7" t="s">
        <v>123</v>
      </c>
      <c r="G272" s="39" t="s">
        <v>123</v>
      </c>
    </row>
    <row r="273" spans="1:7" ht="15" customHeight="1">
      <c r="A273" s="2" t="s">
        <v>418</v>
      </c>
      <c r="B273" s="3" t="s">
        <v>419</v>
      </c>
      <c r="C273" s="3" t="s">
        <v>345</v>
      </c>
      <c r="D273" s="4" t="s">
        <v>123</v>
      </c>
      <c r="E273" s="4" t="s">
        <v>123</v>
      </c>
      <c r="F273" s="4">
        <v>5212</v>
      </c>
      <c r="G273" s="38">
        <v>26851.82</v>
      </c>
    </row>
    <row r="274" spans="1:7" ht="15" customHeight="1">
      <c r="A274" s="5" t="s">
        <v>418</v>
      </c>
      <c r="B274" s="6" t="s">
        <v>298</v>
      </c>
      <c r="C274" s="6" t="s">
        <v>65</v>
      </c>
      <c r="D274" s="7">
        <v>61100</v>
      </c>
      <c r="E274" s="7">
        <v>342847.3</v>
      </c>
      <c r="F274" s="7" t="s">
        <v>123</v>
      </c>
      <c r="G274" s="39" t="s">
        <v>123</v>
      </c>
    </row>
    <row r="275" spans="1:7" ht="15" customHeight="1">
      <c r="A275" s="2" t="s">
        <v>418</v>
      </c>
      <c r="B275" s="3" t="s">
        <v>419</v>
      </c>
      <c r="C275" s="3" t="s">
        <v>65</v>
      </c>
      <c r="D275" s="4" t="s">
        <v>123</v>
      </c>
      <c r="E275" s="4" t="s">
        <v>123</v>
      </c>
      <c r="F275" s="4">
        <v>47650</v>
      </c>
      <c r="G275" s="38">
        <v>202219.23</v>
      </c>
    </row>
    <row r="276" spans="1:7" ht="15" customHeight="1">
      <c r="A276" s="5" t="s">
        <v>418</v>
      </c>
      <c r="B276" s="6" t="s">
        <v>419</v>
      </c>
      <c r="C276" s="6" t="s">
        <v>43</v>
      </c>
      <c r="D276" s="7" t="s">
        <v>123</v>
      </c>
      <c r="E276" s="7" t="s">
        <v>123</v>
      </c>
      <c r="F276" s="7">
        <v>15820</v>
      </c>
      <c r="G276" s="39">
        <v>78157.97</v>
      </c>
    </row>
    <row r="277" spans="1:7" ht="15" customHeight="1">
      <c r="A277" s="2" t="s">
        <v>418</v>
      </c>
      <c r="B277" s="3" t="s">
        <v>298</v>
      </c>
      <c r="C277" s="3" t="s">
        <v>43</v>
      </c>
      <c r="D277" s="4">
        <v>14400</v>
      </c>
      <c r="E277" s="4">
        <v>79256.649999999994</v>
      </c>
      <c r="F277" s="4" t="s">
        <v>123</v>
      </c>
      <c r="G277" s="38" t="s">
        <v>123</v>
      </c>
    </row>
    <row r="278" spans="1:7" ht="15" customHeight="1">
      <c r="A278" s="5" t="s">
        <v>420</v>
      </c>
      <c r="B278" s="6" t="s">
        <v>415</v>
      </c>
      <c r="C278" s="6" t="s">
        <v>134</v>
      </c>
      <c r="D278" s="7" t="s">
        <v>123</v>
      </c>
      <c r="E278" s="7" t="s">
        <v>123</v>
      </c>
      <c r="F278" s="7">
        <v>280</v>
      </c>
      <c r="G278" s="39">
        <v>1907.5</v>
      </c>
    </row>
    <row r="279" spans="1:7" ht="15" customHeight="1">
      <c r="A279" s="2" t="s">
        <v>420</v>
      </c>
      <c r="B279" s="3" t="s">
        <v>415</v>
      </c>
      <c r="C279" s="3" t="s">
        <v>62</v>
      </c>
      <c r="D279" s="4" t="s">
        <v>123</v>
      </c>
      <c r="E279" s="4" t="s">
        <v>123</v>
      </c>
      <c r="F279" s="4">
        <v>380</v>
      </c>
      <c r="G279" s="38">
        <v>2203.1999999999998</v>
      </c>
    </row>
    <row r="280" spans="1:7" ht="15" customHeight="1">
      <c r="A280" s="5" t="s">
        <v>421</v>
      </c>
      <c r="B280" s="6" t="s">
        <v>290</v>
      </c>
      <c r="C280" s="6" t="s">
        <v>43</v>
      </c>
      <c r="D280" s="7">
        <v>500</v>
      </c>
      <c r="E280" s="7">
        <v>2743.13</v>
      </c>
      <c r="F280" s="7" t="s">
        <v>123</v>
      </c>
      <c r="G280" s="39" t="s">
        <v>123</v>
      </c>
    </row>
    <row r="281" spans="1:7" ht="15" customHeight="1">
      <c r="A281" s="2" t="s">
        <v>422</v>
      </c>
      <c r="B281" s="3" t="s">
        <v>423</v>
      </c>
      <c r="C281" s="3" t="s">
        <v>43</v>
      </c>
      <c r="D281" s="4" t="s">
        <v>123</v>
      </c>
      <c r="E281" s="4" t="s">
        <v>123</v>
      </c>
      <c r="F281" s="4">
        <v>244.5</v>
      </c>
      <c r="G281" s="38">
        <v>1663.28</v>
      </c>
    </row>
    <row r="282" spans="1:7" ht="15" customHeight="1">
      <c r="A282" s="5" t="s">
        <v>422</v>
      </c>
      <c r="B282" s="6" t="s">
        <v>295</v>
      </c>
      <c r="C282" s="6" t="s">
        <v>43</v>
      </c>
      <c r="D282" s="7">
        <v>1328</v>
      </c>
      <c r="E282" s="7">
        <v>9772.83</v>
      </c>
      <c r="F282" s="7" t="s">
        <v>123</v>
      </c>
      <c r="G282" s="39" t="s">
        <v>123</v>
      </c>
    </row>
    <row r="283" spans="1:7" ht="15" customHeight="1">
      <c r="A283" s="2" t="s">
        <v>424</v>
      </c>
      <c r="B283" s="3" t="s">
        <v>299</v>
      </c>
      <c r="C283" s="3" t="s">
        <v>151</v>
      </c>
      <c r="D283" s="4">
        <v>2350</v>
      </c>
      <c r="E283" s="4">
        <v>13654.18</v>
      </c>
      <c r="F283" s="4" t="s">
        <v>123</v>
      </c>
      <c r="G283" s="38" t="s">
        <v>123</v>
      </c>
    </row>
    <row r="284" spans="1:7" ht="15" customHeight="1">
      <c r="A284" s="5" t="s">
        <v>424</v>
      </c>
      <c r="B284" s="6" t="s">
        <v>299</v>
      </c>
      <c r="C284" s="6" t="s">
        <v>66</v>
      </c>
      <c r="D284" s="7">
        <v>3576</v>
      </c>
      <c r="E284" s="7">
        <v>25501.59</v>
      </c>
      <c r="F284" s="7" t="s">
        <v>123</v>
      </c>
      <c r="G284" s="39" t="s">
        <v>123</v>
      </c>
    </row>
    <row r="285" spans="1:7" ht="15" customHeight="1">
      <c r="A285" s="2" t="s">
        <v>424</v>
      </c>
      <c r="B285" s="3" t="s">
        <v>299</v>
      </c>
      <c r="C285" s="3" t="s">
        <v>43</v>
      </c>
      <c r="D285" s="4">
        <v>79168.800000000003</v>
      </c>
      <c r="E285" s="4">
        <v>622587.53</v>
      </c>
      <c r="F285" s="4" t="s">
        <v>123</v>
      </c>
      <c r="G285" s="38" t="s">
        <v>123</v>
      </c>
    </row>
    <row r="286" spans="1:7" ht="15" customHeight="1">
      <c r="A286" s="5" t="s">
        <v>424</v>
      </c>
      <c r="B286" s="6" t="s">
        <v>280</v>
      </c>
      <c r="C286" s="6" t="s">
        <v>43</v>
      </c>
      <c r="D286" s="7" t="s">
        <v>123</v>
      </c>
      <c r="E286" s="7" t="s">
        <v>123</v>
      </c>
      <c r="F286" s="7">
        <v>75583</v>
      </c>
      <c r="G286" s="39">
        <v>429330.95</v>
      </c>
    </row>
    <row r="287" spans="1:7" ht="15" customHeight="1">
      <c r="A287" s="2" t="s">
        <v>425</v>
      </c>
      <c r="B287" s="3" t="s">
        <v>415</v>
      </c>
      <c r="C287" s="3" t="s">
        <v>47</v>
      </c>
      <c r="D287" s="4" t="s">
        <v>123</v>
      </c>
      <c r="E287" s="4" t="s">
        <v>123</v>
      </c>
      <c r="F287" s="4">
        <v>1046465.8</v>
      </c>
      <c r="G287" s="38">
        <v>4369717.84</v>
      </c>
    </row>
    <row r="288" spans="1:7" ht="15" customHeight="1">
      <c r="A288" s="5" t="s">
        <v>425</v>
      </c>
      <c r="B288" s="6" t="s">
        <v>280</v>
      </c>
      <c r="C288" s="6" t="s">
        <v>47</v>
      </c>
      <c r="D288" s="7">
        <v>633408.67000000004</v>
      </c>
      <c r="E288" s="7">
        <v>2833171.19</v>
      </c>
      <c r="F288" s="7" t="s">
        <v>123</v>
      </c>
      <c r="G288" s="39" t="s">
        <v>123</v>
      </c>
    </row>
    <row r="289" spans="1:7" ht="15" customHeight="1">
      <c r="A289" s="2" t="s">
        <v>425</v>
      </c>
      <c r="B289" s="3" t="s">
        <v>415</v>
      </c>
      <c r="C289" s="3" t="s">
        <v>93</v>
      </c>
      <c r="D289" s="4" t="s">
        <v>123</v>
      </c>
      <c r="E289" s="4" t="s">
        <v>123</v>
      </c>
      <c r="F289" s="4">
        <v>8320</v>
      </c>
      <c r="G289" s="38">
        <v>42529.38</v>
      </c>
    </row>
    <row r="290" spans="1:7" ht="15" customHeight="1">
      <c r="A290" s="5" t="s">
        <v>425</v>
      </c>
      <c r="B290" s="6" t="s">
        <v>280</v>
      </c>
      <c r="C290" s="6" t="s">
        <v>63</v>
      </c>
      <c r="D290" s="7">
        <v>4060</v>
      </c>
      <c r="E290" s="7">
        <v>24491.65</v>
      </c>
      <c r="F290" s="7" t="s">
        <v>123</v>
      </c>
      <c r="G290" s="39" t="s">
        <v>123</v>
      </c>
    </row>
    <row r="291" spans="1:7" ht="15" customHeight="1">
      <c r="A291" s="2" t="s">
        <v>425</v>
      </c>
      <c r="B291" s="3" t="s">
        <v>415</v>
      </c>
      <c r="C291" s="3" t="s">
        <v>63</v>
      </c>
      <c r="D291" s="4" t="s">
        <v>123</v>
      </c>
      <c r="E291" s="4" t="s">
        <v>123</v>
      </c>
      <c r="F291" s="4">
        <v>13075</v>
      </c>
      <c r="G291" s="38">
        <v>57195.97</v>
      </c>
    </row>
    <row r="292" spans="1:7" ht="15" customHeight="1">
      <c r="A292" s="5" t="s">
        <v>425</v>
      </c>
      <c r="B292" s="6" t="s">
        <v>415</v>
      </c>
      <c r="C292" s="6" t="s">
        <v>53</v>
      </c>
      <c r="D292" s="7" t="s">
        <v>123</v>
      </c>
      <c r="E292" s="7" t="s">
        <v>123</v>
      </c>
      <c r="F292" s="7">
        <v>23554</v>
      </c>
      <c r="G292" s="39">
        <v>110649.47</v>
      </c>
    </row>
    <row r="293" spans="1:7" ht="15" customHeight="1">
      <c r="A293" s="2" t="s">
        <v>425</v>
      </c>
      <c r="B293" s="3" t="s">
        <v>280</v>
      </c>
      <c r="C293" s="3" t="s">
        <v>53</v>
      </c>
      <c r="D293" s="4">
        <v>3080</v>
      </c>
      <c r="E293" s="4">
        <v>12368.42</v>
      </c>
      <c r="F293" s="4" t="s">
        <v>123</v>
      </c>
      <c r="G293" s="38" t="s">
        <v>123</v>
      </c>
    </row>
    <row r="294" spans="1:7" ht="15" customHeight="1">
      <c r="A294" s="5" t="s">
        <v>425</v>
      </c>
      <c r="B294" s="6" t="s">
        <v>280</v>
      </c>
      <c r="C294" s="6" t="s">
        <v>100</v>
      </c>
      <c r="D294" s="7">
        <v>71025</v>
      </c>
      <c r="E294" s="7">
        <v>279088.26</v>
      </c>
      <c r="F294" s="7" t="s">
        <v>123</v>
      </c>
      <c r="G294" s="39" t="s">
        <v>123</v>
      </c>
    </row>
    <row r="295" spans="1:7" ht="15" customHeight="1">
      <c r="A295" s="2" t="s">
        <v>425</v>
      </c>
      <c r="B295" s="3" t="s">
        <v>415</v>
      </c>
      <c r="C295" s="3" t="s">
        <v>100</v>
      </c>
      <c r="D295" s="4" t="s">
        <v>123</v>
      </c>
      <c r="E295" s="4" t="s">
        <v>123</v>
      </c>
      <c r="F295" s="4">
        <v>57515</v>
      </c>
      <c r="G295" s="38">
        <v>214361.05</v>
      </c>
    </row>
    <row r="296" spans="1:7" ht="15" customHeight="1">
      <c r="A296" s="5" t="s">
        <v>425</v>
      </c>
      <c r="B296" s="6" t="s">
        <v>415</v>
      </c>
      <c r="C296" s="6" t="s">
        <v>51</v>
      </c>
      <c r="D296" s="7" t="s">
        <v>123</v>
      </c>
      <c r="E296" s="7" t="s">
        <v>123</v>
      </c>
      <c r="F296" s="7">
        <v>14500</v>
      </c>
      <c r="G296" s="39">
        <v>33609.1</v>
      </c>
    </row>
    <row r="297" spans="1:7" ht="15" customHeight="1">
      <c r="A297" s="2" t="s">
        <v>425</v>
      </c>
      <c r="B297" s="3" t="s">
        <v>280</v>
      </c>
      <c r="C297" s="3" t="s">
        <v>51</v>
      </c>
      <c r="D297" s="4">
        <v>5500</v>
      </c>
      <c r="E297" s="4">
        <v>20372.77</v>
      </c>
      <c r="F297" s="4" t="s">
        <v>123</v>
      </c>
      <c r="G297" s="38" t="s">
        <v>123</v>
      </c>
    </row>
    <row r="298" spans="1:7" ht="15" customHeight="1">
      <c r="A298" s="5" t="s">
        <v>425</v>
      </c>
      <c r="B298" s="6" t="s">
        <v>415</v>
      </c>
      <c r="C298" s="6" t="s">
        <v>52</v>
      </c>
      <c r="D298" s="7" t="s">
        <v>123</v>
      </c>
      <c r="E298" s="7" t="s">
        <v>123</v>
      </c>
      <c r="F298" s="7">
        <v>2000</v>
      </c>
      <c r="G298" s="39">
        <v>7789.88</v>
      </c>
    </row>
    <row r="299" spans="1:7" ht="15" customHeight="1">
      <c r="A299" s="2" t="s">
        <v>425</v>
      </c>
      <c r="B299" s="3" t="s">
        <v>415</v>
      </c>
      <c r="C299" s="3" t="s">
        <v>55</v>
      </c>
      <c r="D299" s="4" t="s">
        <v>123</v>
      </c>
      <c r="E299" s="4" t="s">
        <v>123</v>
      </c>
      <c r="F299" s="4">
        <v>1440</v>
      </c>
      <c r="G299" s="38">
        <v>5467.06</v>
      </c>
    </row>
    <row r="300" spans="1:7" ht="15" customHeight="1">
      <c r="A300" s="5" t="s">
        <v>425</v>
      </c>
      <c r="B300" s="6" t="s">
        <v>415</v>
      </c>
      <c r="C300" s="6" t="s">
        <v>41</v>
      </c>
      <c r="D300" s="7" t="s">
        <v>123</v>
      </c>
      <c r="E300" s="7" t="s">
        <v>123</v>
      </c>
      <c r="F300" s="7">
        <v>15250</v>
      </c>
      <c r="G300" s="39">
        <v>59146.7</v>
      </c>
    </row>
    <row r="301" spans="1:7" ht="15" customHeight="1">
      <c r="A301" s="2" t="s">
        <v>425</v>
      </c>
      <c r="B301" s="3" t="s">
        <v>280</v>
      </c>
      <c r="C301" s="3" t="s">
        <v>41</v>
      </c>
      <c r="D301" s="4">
        <v>24720</v>
      </c>
      <c r="E301" s="4">
        <v>117484.26</v>
      </c>
      <c r="F301" s="4" t="s">
        <v>123</v>
      </c>
      <c r="G301" s="38" t="s">
        <v>123</v>
      </c>
    </row>
    <row r="302" spans="1:7" ht="15" customHeight="1">
      <c r="A302" s="5" t="s">
        <v>425</v>
      </c>
      <c r="B302" s="6" t="s">
        <v>415</v>
      </c>
      <c r="C302" s="6" t="s">
        <v>45</v>
      </c>
      <c r="D302" s="7" t="s">
        <v>123</v>
      </c>
      <c r="E302" s="7" t="s">
        <v>123</v>
      </c>
      <c r="F302" s="7">
        <v>70975</v>
      </c>
      <c r="G302" s="39">
        <v>106462.5</v>
      </c>
    </row>
    <row r="303" spans="1:7" ht="15" customHeight="1">
      <c r="A303" s="2" t="s">
        <v>425</v>
      </c>
      <c r="B303" s="3" t="s">
        <v>415</v>
      </c>
      <c r="C303" s="3" t="s">
        <v>60</v>
      </c>
      <c r="D303" s="4" t="s">
        <v>123</v>
      </c>
      <c r="E303" s="4" t="s">
        <v>123</v>
      </c>
      <c r="F303" s="4">
        <v>900</v>
      </c>
      <c r="G303" s="38">
        <v>3566.32</v>
      </c>
    </row>
    <row r="304" spans="1:7" ht="15" customHeight="1">
      <c r="A304" s="5" t="s">
        <v>425</v>
      </c>
      <c r="B304" s="6" t="s">
        <v>280</v>
      </c>
      <c r="C304" s="6" t="s">
        <v>60</v>
      </c>
      <c r="D304" s="7">
        <v>530</v>
      </c>
      <c r="E304" s="7">
        <v>2522.85</v>
      </c>
      <c r="F304" s="7" t="s">
        <v>123</v>
      </c>
      <c r="G304" s="39" t="s">
        <v>123</v>
      </c>
    </row>
    <row r="305" spans="1:7" ht="15" customHeight="1">
      <c r="A305" s="2" t="s">
        <v>425</v>
      </c>
      <c r="B305" s="3" t="s">
        <v>415</v>
      </c>
      <c r="C305" s="3" t="s">
        <v>102</v>
      </c>
      <c r="D305" s="4" t="s">
        <v>123</v>
      </c>
      <c r="E305" s="4" t="s">
        <v>123</v>
      </c>
      <c r="F305" s="4">
        <v>5500</v>
      </c>
      <c r="G305" s="38">
        <v>31114.35</v>
      </c>
    </row>
    <row r="306" spans="1:7" ht="15" customHeight="1">
      <c r="A306" s="5" t="s">
        <v>425</v>
      </c>
      <c r="B306" s="6" t="s">
        <v>415</v>
      </c>
      <c r="C306" s="6" t="s">
        <v>151</v>
      </c>
      <c r="D306" s="7" t="s">
        <v>123</v>
      </c>
      <c r="E306" s="7" t="s">
        <v>123</v>
      </c>
      <c r="F306" s="7">
        <v>85760</v>
      </c>
      <c r="G306" s="39">
        <v>300191.87</v>
      </c>
    </row>
    <row r="307" spans="1:7" ht="15" customHeight="1">
      <c r="A307" s="2" t="s">
        <v>425</v>
      </c>
      <c r="B307" s="3" t="s">
        <v>415</v>
      </c>
      <c r="C307" s="3" t="s">
        <v>94</v>
      </c>
      <c r="D307" s="4" t="s">
        <v>123</v>
      </c>
      <c r="E307" s="4" t="s">
        <v>123</v>
      </c>
      <c r="F307" s="4">
        <v>49670</v>
      </c>
      <c r="G307" s="38">
        <v>161921.73000000001</v>
      </c>
    </row>
    <row r="308" spans="1:7" ht="15" customHeight="1">
      <c r="A308" s="5" t="s">
        <v>425</v>
      </c>
      <c r="B308" s="6" t="s">
        <v>280</v>
      </c>
      <c r="C308" s="6" t="s">
        <v>94</v>
      </c>
      <c r="D308" s="7">
        <v>39317</v>
      </c>
      <c r="E308" s="7">
        <v>154411.31</v>
      </c>
      <c r="F308" s="7" t="s">
        <v>123</v>
      </c>
      <c r="G308" s="39" t="s">
        <v>123</v>
      </c>
    </row>
    <row r="309" spans="1:7" ht="15" customHeight="1">
      <c r="A309" s="2" t="s">
        <v>425</v>
      </c>
      <c r="B309" s="3" t="s">
        <v>280</v>
      </c>
      <c r="C309" s="3" t="s">
        <v>70</v>
      </c>
      <c r="D309" s="4">
        <v>73758</v>
      </c>
      <c r="E309" s="4">
        <v>251114.43</v>
      </c>
      <c r="F309" s="4" t="s">
        <v>123</v>
      </c>
      <c r="G309" s="38" t="s">
        <v>123</v>
      </c>
    </row>
    <row r="310" spans="1:7" ht="15" customHeight="1">
      <c r="A310" s="5" t="s">
        <v>425</v>
      </c>
      <c r="B310" s="6" t="s">
        <v>415</v>
      </c>
      <c r="C310" s="6" t="s">
        <v>70</v>
      </c>
      <c r="D310" s="7" t="s">
        <v>123</v>
      </c>
      <c r="E310" s="7" t="s">
        <v>123</v>
      </c>
      <c r="F310" s="7">
        <v>15360</v>
      </c>
      <c r="G310" s="39">
        <v>57549.4</v>
      </c>
    </row>
    <row r="311" spans="1:7" ht="15" customHeight="1">
      <c r="A311" s="2" t="s">
        <v>425</v>
      </c>
      <c r="B311" s="3" t="s">
        <v>415</v>
      </c>
      <c r="C311" s="3" t="s">
        <v>66</v>
      </c>
      <c r="D311" s="4" t="s">
        <v>123</v>
      </c>
      <c r="E311" s="4" t="s">
        <v>123</v>
      </c>
      <c r="F311" s="4">
        <v>16000</v>
      </c>
      <c r="G311" s="38">
        <v>61840.94</v>
      </c>
    </row>
    <row r="312" spans="1:7" ht="15" customHeight="1">
      <c r="A312" s="5" t="s">
        <v>425</v>
      </c>
      <c r="B312" s="6" t="s">
        <v>415</v>
      </c>
      <c r="C312" s="6" t="s">
        <v>178</v>
      </c>
      <c r="D312" s="7" t="s">
        <v>123</v>
      </c>
      <c r="E312" s="7" t="s">
        <v>123</v>
      </c>
      <c r="F312" s="7">
        <v>3050</v>
      </c>
      <c r="G312" s="39">
        <v>12687.01</v>
      </c>
    </row>
    <row r="313" spans="1:7" ht="15" customHeight="1">
      <c r="A313" s="2" t="s">
        <v>425</v>
      </c>
      <c r="B313" s="3" t="s">
        <v>415</v>
      </c>
      <c r="C313" s="3" t="s">
        <v>352</v>
      </c>
      <c r="D313" s="4" t="s">
        <v>123</v>
      </c>
      <c r="E313" s="4" t="s">
        <v>123</v>
      </c>
      <c r="F313" s="4">
        <v>78000</v>
      </c>
      <c r="G313" s="38">
        <v>271706.62</v>
      </c>
    </row>
    <row r="314" spans="1:7" ht="15" customHeight="1">
      <c r="A314" s="5" t="s">
        <v>425</v>
      </c>
      <c r="B314" s="6" t="s">
        <v>415</v>
      </c>
      <c r="C314" s="6" t="s">
        <v>108</v>
      </c>
      <c r="D314" s="7" t="s">
        <v>123</v>
      </c>
      <c r="E314" s="7" t="s">
        <v>123</v>
      </c>
      <c r="F314" s="7">
        <v>26300</v>
      </c>
      <c r="G314" s="39">
        <v>93575.94</v>
      </c>
    </row>
    <row r="315" spans="1:7" ht="15" customHeight="1">
      <c r="A315" s="2" t="s">
        <v>425</v>
      </c>
      <c r="B315" s="3" t="s">
        <v>280</v>
      </c>
      <c r="C315" s="3" t="s">
        <v>108</v>
      </c>
      <c r="D315" s="4">
        <v>49545</v>
      </c>
      <c r="E315" s="4">
        <v>205965.02</v>
      </c>
      <c r="F315" s="4" t="s">
        <v>123</v>
      </c>
      <c r="G315" s="38" t="s">
        <v>123</v>
      </c>
    </row>
    <row r="316" spans="1:7" ht="15" customHeight="1">
      <c r="A316" s="5" t="s">
        <v>425</v>
      </c>
      <c r="B316" s="6" t="s">
        <v>415</v>
      </c>
      <c r="C316" s="6" t="s">
        <v>525</v>
      </c>
      <c r="D316" s="7" t="s">
        <v>123</v>
      </c>
      <c r="E316" s="7" t="s">
        <v>123</v>
      </c>
      <c r="F316" s="7">
        <v>11960</v>
      </c>
      <c r="G316" s="39">
        <v>41866.54</v>
      </c>
    </row>
    <row r="317" spans="1:7" ht="15" customHeight="1">
      <c r="A317" s="2" t="s">
        <v>425</v>
      </c>
      <c r="B317" s="3" t="s">
        <v>415</v>
      </c>
      <c r="C317" s="3" t="s">
        <v>345</v>
      </c>
      <c r="D317" s="4" t="s">
        <v>123</v>
      </c>
      <c r="E317" s="4" t="s">
        <v>123</v>
      </c>
      <c r="F317" s="4">
        <v>2500</v>
      </c>
      <c r="G317" s="38">
        <v>9415.8799999999992</v>
      </c>
    </row>
    <row r="318" spans="1:7" ht="15" customHeight="1">
      <c r="A318" s="5" t="s">
        <v>526</v>
      </c>
      <c r="B318" s="6" t="s">
        <v>527</v>
      </c>
      <c r="C318" s="6" t="s">
        <v>47</v>
      </c>
      <c r="D318" s="7">
        <v>75320</v>
      </c>
      <c r="E318" s="7">
        <v>315630.99</v>
      </c>
      <c r="F318" s="7" t="s">
        <v>123</v>
      </c>
      <c r="G318" s="39" t="s">
        <v>123</v>
      </c>
    </row>
    <row r="319" spans="1:7" ht="15" customHeight="1">
      <c r="A319" s="2" t="s">
        <v>426</v>
      </c>
      <c r="B319" s="3" t="s">
        <v>302</v>
      </c>
      <c r="C319" s="3" t="s">
        <v>113</v>
      </c>
      <c r="D319" s="4">
        <v>28000</v>
      </c>
      <c r="E319" s="4">
        <v>20900.98</v>
      </c>
      <c r="F319" s="4" t="s">
        <v>123</v>
      </c>
      <c r="G319" s="38" t="s">
        <v>123</v>
      </c>
    </row>
    <row r="320" spans="1:7" ht="15" customHeight="1">
      <c r="A320" s="5" t="s">
        <v>426</v>
      </c>
      <c r="B320" s="6" t="s">
        <v>302</v>
      </c>
      <c r="C320" s="6" t="s">
        <v>104</v>
      </c>
      <c r="D320" s="7">
        <v>28000</v>
      </c>
      <c r="E320" s="7">
        <v>21124.69</v>
      </c>
      <c r="F320" s="7" t="s">
        <v>123</v>
      </c>
      <c r="G320" s="39" t="s">
        <v>123</v>
      </c>
    </row>
    <row r="321" spans="1:7" ht="15" customHeight="1">
      <c r="A321" s="2" t="s">
        <v>426</v>
      </c>
      <c r="B321" s="3" t="s">
        <v>406</v>
      </c>
      <c r="C321" s="3" t="s">
        <v>45</v>
      </c>
      <c r="D321" s="4" t="s">
        <v>123</v>
      </c>
      <c r="E321" s="4" t="s">
        <v>123</v>
      </c>
      <c r="F321" s="4">
        <v>97560</v>
      </c>
      <c r="G321" s="38">
        <v>54079.72</v>
      </c>
    </row>
    <row r="322" spans="1:7" ht="15" customHeight="1">
      <c r="A322" s="5" t="s">
        <v>426</v>
      </c>
      <c r="B322" s="6" t="s">
        <v>302</v>
      </c>
      <c r="C322" s="6" t="s">
        <v>98</v>
      </c>
      <c r="D322" s="7">
        <v>11000</v>
      </c>
      <c r="E322" s="7">
        <v>9471.0300000000007</v>
      </c>
      <c r="F322" s="7" t="s">
        <v>123</v>
      </c>
      <c r="G322" s="39" t="s">
        <v>123</v>
      </c>
    </row>
    <row r="323" spans="1:7" ht="15" customHeight="1">
      <c r="A323" s="2" t="s">
        <v>528</v>
      </c>
      <c r="B323" s="3" t="s">
        <v>527</v>
      </c>
      <c r="C323" s="3" t="s">
        <v>47</v>
      </c>
      <c r="D323" s="4" t="s">
        <v>123</v>
      </c>
      <c r="E323" s="4" t="s">
        <v>123</v>
      </c>
      <c r="F323" s="4">
        <v>61680</v>
      </c>
      <c r="G323" s="38">
        <v>263199.21999999997</v>
      </c>
    </row>
    <row r="324" spans="1:7" ht="15" customHeight="1">
      <c r="A324" s="5" t="s">
        <v>528</v>
      </c>
      <c r="B324" s="6" t="s">
        <v>527</v>
      </c>
      <c r="C324" s="6" t="s">
        <v>133</v>
      </c>
      <c r="D324" s="7" t="s">
        <v>123</v>
      </c>
      <c r="E324" s="7" t="s">
        <v>123</v>
      </c>
      <c r="F324" s="7">
        <v>486</v>
      </c>
      <c r="G324" s="39">
        <v>4762.8</v>
      </c>
    </row>
    <row r="325" spans="1:7" ht="15" customHeight="1">
      <c r="A325" s="2" t="s">
        <v>427</v>
      </c>
      <c r="B325" s="3" t="s">
        <v>280</v>
      </c>
      <c r="C325" s="3" t="s">
        <v>51</v>
      </c>
      <c r="D325" s="4" t="s">
        <v>123</v>
      </c>
      <c r="E325" s="4" t="s">
        <v>123</v>
      </c>
      <c r="F325" s="4">
        <v>20880</v>
      </c>
      <c r="G325" s="38">
        <v>29014.35</v>
      </c>
    </row>
    <row r="326" spans="1:7" ht="15" customHeight="1">
      <c r="A326" s="5" t="s">
        <v>427</v>
      </c>
      <c r="B326" s="6" t="s">
        <v>280</v>
      </c>
      <c r="C326" s="6" t="s">
        <v>42</v>
      </c>
      <c r="D326" s="7" t="s">
        <v>123</v>
      </c>
      <c r="E326" s="7" t="s">
        <v>123</v>
      </c>
      <c r="F326" s="7">
        <v>21150</v>
      </c>
      <c r="G326" s="39">
        <v>32307.13</v>
      </c>
    </row>
    <row r="327" spans="1:7" ht="15" customHeight="1">
      <c r="A327" s="2" t="s">
        <v>529</v>
      </c>
      <c r="B327" s="3" t="s">
        <v>530</v>
      </c>
      <c r="C327" s="3" t="s">
        <v>43</v>
      </c>
      <c r="D327" s="4">
        <v>205</v>
      </c>
      <c r="E327" s="4">
        <v>732.07</v>
      </c>
      <c r="F327" s="4" t="s">
        <v>123</v>
      </c>
      <c r="G327" s="38" t="s">
        <v>123</v>
      </c>
    </row>
    <row r="328" spans="1:7" ht="15" customHeight="1">
      <c r="A328" s="5" t="s">
        <v>428</v>
      </c>
      <c r="B328" s="6" t="s">
        <v>300</v>
      </c>
      <c r="C328" s="6" t="s">
        <v>47</v>
      </c>
      <c r="D328" s="7">
        <v>5335</v>
      </c>
      <c r="E328" s="7">
        <v>11019.63</v>
      </c>
      <c r="F328" s="7" t="s">
        <v>123</v>
      </c>
      <c r="G328" s="39" t="s">
        <v>123</v>
      </c>
    </row>
    <row r="329" spans="1:7" ht="15" customHeight="1">
      <c r="A329" s="2" t="s">
        <v>531</v>
      </c>
      <c r="B329" s="3" t="s">
        <v>532</v>
      </c>
      <c r="C329" s="3" t="s">
        <v>102</v>
      </c>
      <c r="D329" s="4">
        <v>490</v>
      </c>
      <c r="E329" s="4">
        <v>5264</v>
      </c>
      <c r="F329" s="4" t="s">
        <v>123</v>
      </c>
      <c r="G329" s="38" t="s">
        <v>123</v>
      </c>
    </row>
    <row r="330" spans="1:7" ht="15" customHeight="1">
      <c r="A330" s="5" t="s">
        <v>429</v>
      </c>
      <c r="B330" s="6" t="s">
        <v>280</v>
      </c>
      <c r="C330" s="6" t="s">
        <v>64</v>
      </c>
      <c r="D330" s="7" t="s">
        <v>123</v>
      </c>
      <c r="E330" s="7" t="s">
        <v>123</v>
      </c>
      <c r="F330" s="7">
        <v>200</v>
      </c>
      <c r="G330" s="39">
        <v>2100</v>
      </c>
    </row>
    <row r="331" spans="1:7" ht="15" customHeight="1">
      <c r="A331" s="2" t="s">
        <v>430</v>
      </c>
      <c r="B331" s="3" t="s">
        <v>306</v>
      </c>
      <c r="C331" s="3" t="s">
        <v>47</v>
      </c>
      <c r="D331" s="4">
        <v>43087.4</v>
      </c>
      <c r="E331" s="4">
        <v>336629.5</v>
      </c>
      <c r="F331" s="4" t="s">
        <v>123</v>
      </c>
      <c r="G331" s="38" t="s">
        <v>123</v>
      </c>
    </row>
    <row r="332" spans="1:7" ht="15" customHeight="1">
      <c r="A332" s="5" t="s">
        <v>430</v>
      </c>
      <c r="B332" s="6" t="s">
        <v>306</v>
      </c>
      <c r="C332" s="6" t="s">
        <v>53</v>
      </c>
      <c r="D332" s="7">
        <v>2400</v>
      </c>
      <c r="E332" s="7">
        <v>26461.23</v>
      </c>
      <c r="F332" s="7" t="s">
        <v>123</v>
      </c>
      <c r="G332" s="39" t="s">
        <v>123</v>
      </c>
    </row>
    <row r="333" spans="1:7" ht="15" customHeight="1">
      <c r="A333" s="2" t="s">
        <v>430</v>
      </c>
      <c r="B333" s="3" t="s">
        <v>306</v>
      </c>
      <c r="C333" s="3" t="s">
        <v>81</v>
      </c>
      <c r="D333" s="4">
        <v>5667.2</v>
      </c>
      <c r="E333" s="4">
        <v>64799.57</v>
      </c>
      <c r="F333" s="4" t="s">
        <v>123</v>
      </c>
      <c r="G333" s="38" t="s">
        <v>123</v>
      </c>
    </row>
    <row r="334" spans="1:7" ht="15" customHeight="1">
      <c r="A334" s="5" t="s">
        <v>430</v>
      </c>
      <c r="B334" s="6" t="s">
        <v>306</v>
      </c>
      <c r="C334" s="6" t="s">
        <v>41</v>
      </c>
      <c r="D334" s="7">
        <v>2497.5</v>
      </c>
      <c r="E334" s="7">
        <v>13474.1</v>
      </c>
      <c r="F334" s="7" t="s">
        <v>123</v>
      </c>
      <c r="G334" s="39" t="s">
        <v>123</v>
      </c>
    </row>
    <row r="335" spans="1:7" ht="15" customHeight="1">
      <c r="A335" s="2" t="s">
        <v>430</v>
      </c>
      <c r="B335" s="3" t="s">
        <v>306</v>
      </c>
      <c r="C335" s="3" t="s">
        <v>91</v>
      </c>
      <c r="D335" s="4">
        <v>100</v>
      </c>
      <c r="E335" s="4">
        <v>1061.06</v>
      </c>
      <c r="F335" s="4" t="s">
        <v>123</v>
      </c>
      <c r="G335" s="38" t="s">
        <v>123</v>
      </c>
    </row>
    <row r="336" spans="1:7" ht="15" customHeight="1">
      <c r="A336" s="5" t="s">
        <v>430</v>
      </c>
      <c r="B336" s="6" t="s">
        <v>306</v>
      </c>
      <c r="C336" s="6" t="s">
        <v>60</v>
      </c>
      <c r="D336" s="7">
        <v>3005</v>
      </c>
      <c r="E336" s="7">
        <v>16747.03</v>
      </c>
      <c r="F336" s="7" t="s">
        <v>123</v>
      </c>
      <c r="G336" s="39" t="s">
        <v>123</v>
      </c>
    </row>
    <row r="337" spans="1:7" ht="15" customHeight="1">
      <c r="A337" s="2" t="s">
        <v>430</v>
      </c>
      <c r="B337" s="3" t="s">
        <v>306</v>
      </c>
      <c r="C337" s="3" t="s">
        <v>42</v>
      </c>
      <c r="D337" s="4">
        <v>4624</v>
      </c>
      <c r="E337" s="4">
        <v>29475.83</v>
      </c>
      <c r="F337" s="4" t="s">
        <v>123</v>
      </c>
      <c r="G337" s="38" t="s">
        <v>123</v>
      </c>
    </row>
    <row r="338" spans="1:7" ht="15" customHeight="1">
      <c r="A338" s="5" t="s">
        <v>431</v>
      </c>
      <c r="B338" s="6" t="s">
        <v>301</v>
      </c>
      <c r="C338" s="6" t="s">
        <v>109</v>
      </c>
      <c r="D338" s="7">
        <v>200</v>
      </c>
      <c r="E338" s="7">
        <v>1478</v>
      </c>
      <c r="F338" s="7" t="s">
        <v>123</v>
      </c>
      <c r="G338" s="39" t="s">
        <v>123</v>
      </c>
    </row>
    <row r="339" spans="1:7" ht="15" customHeight="1">
      <c r="A339" s="2" t="s">
        <v>431</v>
      </c>
      <c r="B339" s="3" t="s">
        <v>432</v>
      </c>
      <c r="C339" s="3" t="s">
        <v>47</v>
      </c>
      <c r="D339" s="4" t="s">
        <v>123</v>
      </c>
      <c r="E339" s="4" t="s">
        <v>123</v>
      </c>
      <c r="F339" s="4">
        <v>9676</v>
      </c>
      <c r="G339" s="38">
        <v>54243.56</v>
      </c>
    </row>
    <row r="340" spans="1:7" ht="15" customHeight="1">
      <c r="A340" s="5" t="s">
        <v>431</v>
      </c>
      <c r="B340" s="6" t="s">
        <v>301</v>
      </c>
      <c r="C340" s="6" t="s">
        <v>47</v>
      </c>
      <c r="D340" s="7">
        <v>9824</v>
      </c>
      <c r="E340" s="7">
        <v>55616.74</v>
      </c>
      <c r="F340" s="7" t="s">
        <v>123</v>
      </c>
      <c r="G340" s="39" t="s">
        <v>123</v>
      </c>
    </row>
    <row r="341" spans="1:7" ht="15" customHeight="1">
      <c r="A341" s="2" t="s">
        <v>431</v>
      </c>
      <c r="B341" s="3" t="s">
        <v>432</v>
      </c>
      <c r="C341" s="3" t="s">
        <v>62</v>
      </c>
      <c r="D341" s="4" t="s">
        <v>123</v>
      </c>
      <c r="E341" s="4" t="s">
        <v>123</v>
      </c>
      <c r="F341" s="4">
        <v>1816</v>
      </c>
      <c r="G341" s="38">
        <v>26630</v>
      </c>
    </row>
    <row r="342" spans="1:7" ht="15" customHeight="1">
      <c r="A342" s="5" t="s">
        <v>431</v>
      </c>
      <c r="B342" s="6" t="s">
        <v>432</v>
      </c>
      <c r="C342" s="6" t="s">
        <v>53</v>
      </c>
      <c r="D342" s="7" t="s">
        <v>123</v>
      </c>
      <c r="E342" s="7" t="s">
        <v>123</v>
      </c>
      <c r="F342" s="7">
        <v>7130</v>
      </c>
      <c r="G342" s="39">
        <v>81853.22</v>
      </c>
    </row>
    <row r="343" spans="1:7" ht="15" customHeight="1">
      <c r="A343" s="2" t="s">
        <v>431</v>
      </c>
      <c r="B343" s="3" t="s">
        <v>301</v>
      </c>
      <c r="C343" s="3" t="s">
        <v>81</v>
      </c>
      <c r="D343" s="4">
        <v>12820</v>
      </c>
      <c r="E343" s="4">
        <v>119945.51</v>
      </c>
      <c r="F343" s="4" t="s">
        <v>123</v>
      </c>
      <c r="G343" s="38" t="s">
        <v>123</v>
      </c>
    </row>
    <row r="344" spans="1:7" ht="15" customHeight="1">
      <c r="A344" s="5" t="s">
        <v>431</v>
      </c>
      <c r="B344" s="6" t="s">
        <v>301</v>
      </c>
      <c r="C344" s="6" t="s">
        <v>51</v>
      </c>
      <c r="D344" s="7">
        <v>3500</v>
      </c>
      <c r="E344" s="7">
        <v>48425.45</v>
      </c>
      <c r="F344" s="7" t="s">
        <v>123</v>
      </c>
      <c r="G344" s="39" t="s">
        <v>123</v>
      </c>
    </row>
    <row r="345" spans="1:7" ht="15" customHeight="1">
      <c r="A345" s="2" t="s">
        <v>431</v>
      </c>
      <c r="B345" s="3" t="s">
        <v>432</v>
      </c>
      <c r="C345" s="3" t="s">
        <v>51</v>
      </c>
      <c r="D345" s="4" t="s">
        <v>123</v>
      </c>
      <c r="E345" s="4" t="s">
        <v>123</v>
      </c>
      <c r="F345" s="4">
        <v>5300</v>
      </c>
      <c r="G345" s="38">
        <v>30133.96</v>
      </c>
    </row>
    <row r="346" spans="1:7" ht="15" customHeight="1">
      <c r="A346" s="5" t="s">
        <v>431</v>
      </c>
      <c r="B346" s="6" t="s">
        <v>301</v>
      </c>
      <c r="C346" s="6" t="s">
        <v>55</v>
      </c>
      <c r="D346" s="7">
        <v>6380</v>
      </c>
      <c r="E346" s="7">
        <v>45976.17</v>
      </c>
      <c r="F346" s="7" t="s">
        <v>123</v>
      </c>
      <c r="G346" s="39" t="s">
        <v>123</v>
      </c>
    </row>
    <row r="347" spans="1:7" ht="15" customHeight="1">
      <c r="A347" s="2" t="s">
        <v>431</v>
      </c>
      <c r="B347" s="3" t="s">
        <v>432</v>
      </c>
      <c r="C347" s="3" t="s">
        <v>55</v>
      </c>
      <c r="D347" s="4" t="s">
        <v>123</v>
      </c>
      <c r="E347" s="4" t="s">
        <v>123</v>
      </c>
      <c r="F347" s="4">
        <v>10092</v>
      </c>
      <c r="G347" s="38">
        <v>133524.29999999999</v>
      </c>
    </row>
    <row r="348" spans="1:7" ht="15" customHeight="1">
      <c r="A348" s="5" t="s">
        <v>431</v>
      </c>
      <c r="B348" s="6" t="s">
        <v>301</v>
      </c>
      <c r="C348" s="6" t="s">
        <v>41</v>
      </c>
      <c r="D348" s="7">
        <v>4000</v>
      </c>
      <c r="E348" s="7">
        <v>25729.040000000001</v>
      </c>
      <c r="F348" s="7" t="s">
        <v>123</v>
      </c>
      <c r="G348" s="39" t="s">
        <v>123</v>
      </c>
    </row>
    <row r="349" spans="1:7" ht="15" customHeight="1">
      <c r="A349" s="2" t="s">
        <v>431</v>
      </c>
      <c r="B349" s="3" t="s">
        <v>301</v>
      </c>
      <c r="C349" s="3" t="s">
        <v>60</v>
      </c>
      <c r="D349" s="4">
        <v>270</v>
      </c>
      <c r="E349" s="4">
        <v>2081.5100000000002</v>
      </c>
      <c r="F349" s="4" t="s">
        <v>123</v>
      </c>
      <c r="G349" s="38" t="s">
        <v>123</v>
      </c>
    </row>
    <row r="350" spans="1:7" ht="15" customHeight="1">
      <c r="A350" s="5" t="s">
        <v>431</v>
      </c>
      <c r="B350" s="6" t="s">
        <v>432</v>
      </c>
      <c r="C350" s="6" t="s">
        <v>60</v>
      </c>
      <c r="D350" s="7" t="s">
        <v>123</v>
      </c>
      <c r="E350" s="7" t="s">
        <v>123</v>
      </c>
      <c r="F350" s="7">
        <v>545</v>
      </c>
      <c r="G350" s="39">
        <v>4526.83</v>
      </c>
    </row>
    <row r="351" spans="1:7" ht="15" customHeight="1">
      <c r="A351" s="2" t="s">
        <v>431</v>
      </c>
      <c r="B351" s="3" t="s">
        <v>301</v>
      </c>
      <c r="C351" s="3" t="s">
        <v>42</v>
      </c>
      <c r="D351" s="4">
        <v>21884</v>
      </c>
      <c r="E351" s="4">
        <v>171061.01</v>
      </c>
      <c r="F351" s="4" t="s">
        <v>123</v>
      </c>
      <c r="G351" s="38" t="s">
        <v>123</v>
      </c>
    </row>
    <row r="352" spans="1:7" ht="15" customHeight="1">
      <c r="A352" s="5" t="s">
        <v>431</v>
      </c>
      <c r="B352" s="6" t="s">
        <v>432</v>
      </c>
      <c r="C352" s="6" t="s">
        <v>42</v>
      </c>
      <c r="D352" s="7" t="s">
        <v>123</v>
      </c>
      <c r="E352" s="7" t="s">
        <v>123</v>
      </c>
      <c r="F352" s="7">
        <v>12639</v>
      </c>
      <c r="G352" s="39">
        <v>127150.6</v>
      </c>
    </row>
    <row r="353" spans="1:7" ht="15" customHeight="1">
      <c r="A353" s="2" t="s">
        <v>431</v>
      </c>
      <c r="B353" s="3" t="s">
        <v>432</v>
      </c>
      <c r="C353" s="3" t="s">
        <v>98</v>
      </c>
      <c r="D353" s="4" t="s">
        <v>123</v>
      </c>
      <c r="E353" s="4" t="s">
        <v>123</v>
      </c>
      <c r="F353" s="4">
        <v>9.08</v>
      </c>
      <c r="G353" s="38">
        <v>1.45</v>
      </c>
    </row>
    <row r="354" spans="1:7" ht="15" customHeight="1">
      <c r="A354" s="5" t="s">
        <v>431</v>
      </c>
      <c r="B354" s="6" t="s">
        <v>301</v>
      </c>
      <c r="C354" s="6" t="s">
        <v>102</v>
      </c>
      <c r="D354" s="7">
        <v>1777</v>
      </c>
      <c r="E354" s="7">
        <v>19115.599999999999</v>
      </c>
      <c r="F354" s="7" t="s">
        <v>123</v>
      </c>
      <c r="G354" s="39" t="s">
        <v>123</v>
      </c>
    </row>
    <row r="355" spans="1:7" ht="15" customHeight="1">
      <c r="A355" s="2" t="s">
        <v>431</v>
      </c>
      <c r="B355" s="3" t="s">
        <v>432</v>
      </c>
      <c r="C355" s="3" t="s">
        <v>102</v>
      </c>
      <c r="D355" s="4" t="s">
        <v>123</v>
      </c>
      <c r="E355" s="4" t="s">
        <v>123</v>
      </c>
      <c r="F355" s="4">
        <v>2344</v>
      </c>
      <c r="G355" s="38">
        <v>23786.36</v>
      </c>
    </row>
    <row r="356" spans="1:7" ht="15" customHeight="1">
      <c r="A356" s="5" t="s">
        <v>431</v>
      </c>
      <c r="B356" s="6" t="s">
        <v>301</v>
      </c>
      <c r="C356" s="6" t="s">
        <v>70</v>
      </c>
      <c r="D356" s="7">
        <v>2505</v>
      </c>
      <c r="E356" s="7">
        <v>12011.62</v>
      </c>
      <c r="F356" s="7" t="s">
        <v>123</v>
      </c>
      <c r="G356" s="39" t="s">
        <v>123</v>
      </c>
    </row>
    <row r="357" spans="1:7" ht="15" customHeight="1">
      <c r="A357" s="2" t="s">
        <v>431</v>
      </c>
      <c r="B357" s="3" t="s">
        <v>432</v>
      </c>
      <c r="C357" s="3" t="s">
        <v>66</v>
      </c>
      <c r="D357" s="4" t="s">
        <v>123</v>
      </c>
      <c r="E357" s="4" t="s">
        <v>123</v>
      </c>
      <c r="F357" s="4">
        <v>4600</v>
      </c>
      <c r="G357" s="38">
        <v>29131.75</v>
      </c>
    </row>
    <row r="358" spans="1:7" ht="15" customHeight="1">
      <c r="A358" s="5" t="s">
        <v>431</v>
      </c>
      <c r="B358" s="6" t="s">
        <v>301</v>
      </c>
      <c r="C358" s="6" t="s">
        <v>82</v>
      </c>
      <c r="D358" s="7">
        <v>210</v>
      </c>
      <c r="E358" s="7">
        <v>1974</v>
      </c>
      <c r="F358" s="7" t="s">
        <v>123</v>
      </c>
      <c r="G358" s="39" t="s">
        <v>123</v>
      </c>
    </row>
    <row r="359" spans="1:7" ht="15" customHeight="1">
      <c r="A359" s="2" t="s">
        <v>431</v>
      </c>
      <c r="B359" s="3" t="s">
        <v>432</v>
      </c>
      <c r="C359" s="3" t="s">
        <v>345</v>
      </c>
      <c r="D359" s="4" t="s">
        <v>123</v>
      </c>
      <c r="E359" s="4" t="s">
        <v>123</v>
      </c>
      <c r="F359" s="4">
        <v>2000</v>
      </c>
      <c r="G359" s="38">
        <v>13876.04</v>
      </c>
    </row>
    <row r="360" spans="1:7" ht="15" customHeight="1">
      <c r="A360" s="5" t="s">
        <v>433</v>
      </c>
      <c r="B360" s="6" t="s">
        <v>305</v>
      </c>
      <c r="C360" s="6" t="s">
        <v>109</v>
      </c>
      <c r="D360" s="7">
        <v>250</v>
      </c>
      <c r="E360" s="7">
        <v>1847.5</v>
      </c>
      <c r="F360" s="7" t="s">
        <v>123</v>
      </c>
      <c r="G360" s="39" t="s">
        <v>123</v>
      </c>
    </row>
    <row r="361" spans="1:7" ht="15" customHeight="1">
      <c r="A361" s="2" t="s">
        <v>433</v>
      </c>
      <c r="B361" s="3" t="s">
        <v>305</v>
      </c>
      <c r="C361" s="3" t="s">
        <v>47</v>
      </c>
      <c r="D361" s="4">
        <v>212155</v>
      </c>
      <c r="E361" s="4">
        <v>1581804.65</v>
      </c>
      <c r="F361" s="4" t="s">
        <v>123</v>
      </c>
      <c r="G361" s="38" t="s">
        <v>123</v>
      </c>
    </row>
    <row r="362" spans="1:7" ht="15" customHeight="1">
      <c r="A362" s="5" t="s">
        <v>433</v>
      </c>
      <c r="B362" s="6" t="s">
        <v>280</v>
      </c>
      <c r="C362" s="6" t="s">
        <v>47</v>
      </c>
      <c r="D362" s="7" t="s">
        <v>123</v>
      </c>
      <c r="E362" s="7" t="s">
        <v>123</v>
      </c>
      <c r="F362" s="7">
        <v>8712</v>
      </c>
      <c r="G362" s="39">
        <v>47142.73</v>
      </c>
    </row>
    <row r="363" spans="1:7" ht="15" customHeight="1">
      <c r="A363" s="2" t="s">
        <v>433</v>
      </c>
      <c r="B363" s="3" t="s">
        <v>280</v>
      </c>
      <c r="C363" s="3" t="s">
        <v>133</v>
      </c>
      <c r="D363" s="4" t="s">
        <v>123</v>
      </c>
      <c r="E363" s="4" t="s">
        <v>123</v>
      </c>
      <c r="F363" s="4">
        <v>567</v>
      </c>
      <c r="G363" s="38">
        <v>5414.85</v>
      </c>
    </row>
    <row r="364" spans="1:7" ht="15" customHeight="1">
      <c r="A364" s="5" t="s">
        <v>433</v>
      </c>
      <c r="B364" s="6" t="s">
        <v>305</v>
      </c>
      <c r="C364" s="6" t="s">
        <v>134</v>
      </c>
      <c r="D364" s="7">
        <v>550</v>
      </c>
      <c r="E364" s="7">
        <v>3235</v>
      </c>
      <c r="F364" s="7" t="s">
        <v>123</v>
      </c>
      <c r="G364" s="39" t="s">
        <v>123</v>
      </c>
    </row>
    <row r="365" spans="1:7" ht="15" customHeight="1">
      <c r="A365" s="2" t="s">
        <v>433</v>
      </c>
      <c r="B365" s="3" t="s">
        <v>305</v>
      </c>
      <c r="C365" s="3" t="s">
        <v>53</v>
      </c>
      <c r="D365" s="4">
        <v>450</v>
      </c>
      <c r="E365" s="4">
        <v>3195.21</v>
      </c>
      <c r="F365" s="4" t="s">
        <v>123</v>
      </c>
      <c r="G365" s="38" t="s">
        <v>123</v>
      </c>
    </row>
    <row r="366" spans="1:7" ht="15" customHeight="1">
      <c r="A366" s="5" t="s">
        <v>433</v>
      </c>
      <c r="B366" s="6" t="s">
        <v>305</v>
      </c>
      <c r="C366" s="6" t="s">
        <v>81</v>
      </c>
      <c r="D366" s="7">
        <v>12016.6</v>
      </c>
      <c r="E366" s="7">
        <v>140022.06</v>
      </c>
      <c r="F366" s="7" t="s">
        <v>123</v>
      </c>
      <c r="G366" s="39" t="s">
        <v>123</v>
      </c>
    </row>
    <row r="367" spans="1:7" ht="15" customHeight="1">
      <c r="A367" s="2" t="s">
        <v>433</v>
      </c>
      <c r="B367" s="3" t="s">
        <v>305</v>
      </c>
      <c r="C367" s="3" t="s">
        <v>50</v>
      </c>
      <c r="D367" s="4">
        <v>100</v>
      </c>
      <c r="E367" s="4">
        <v>978.57</v>
      </c>
      <c r="F367" s="4" t="s">
        <v>123</v>
      </c>
      <c r="G367" s="38" t="s">
        <v>123</v>
      </c>
    </row>
    <row r="368" spans="1:7" ht="15" customHeight="1">
      <c r="A368" s="5" t="s">
        <v>433</v>
      </c>
      <c r="B368" s="6" t="s">
        <v>305</v>
      </c>
      <c r="C368" s="6" t="s">
        <v>51</v>
      </c>
      <c r="D368" s="7">
        <v>4000</v>
      </c>
      <c r="E368" s="7">
        <v>26131.040000000001</v>
      </c>
      <c r="F368" s="7" t="s">
        <v>123</v>
      </c>
      <c r="G368" s="39" t="s">
        <v>123</v>
      </c>
    </row>
    <row r="369" spans="1:7" ht="15" customHeight="1">
      <c r="A369" s="2" t="s">
        <v>433</v>
      </c>
      <c r="B369" s="3" t="s">
        <v>305</v>
      </c>
      <c r="C369" s="3" t="s">
        <v>55</v>
      </c>
      <c r="D369" s="4">
        <v>17460</v>
      </c>
      <c r="E369" s="4">
        <v>34821.120000000003</v>
      </c>
      <c r="F369" s="4" t="s">
        <v>123</v>
      </c>
      <c r="G369" s="38" t="s">
        <v>123</v>
      </c>
    </row>
    <row r="370" spans="1:7" ht="15" customHeight="1">
      <c r="A370" s="5" t="s">
        <v>433</v>
      </c>
      <c r="B370" s="6" t="s">
        <v>280</v>
      </c>
      <c r="C370" s="6" t="s">
        <v>55</v>
      </c>
      <c r="D370" s="7" t="s">
        <v>123</v>
      </c>
      <c r="E370" s="7" t="s">
        <v>123</v>
      </c>
      <c r="F370" s="7">
        <v>15915</v>
      </c>
      <c r="G370" s="39">
        <v>122464.78</v>
      </c>
    </row>
    <row r="371" spans="1:7" ht="15" customHeight="1">
      <c r="A371" s="2" t="s">
        <v>433</v>
      </c>
      <c r="B371" s="3" t="s">
        <v>280</v>
      </c>
      <c r="C371" s="3" t="s">
        <v>41</v>
      </c>
      <c r="D371" s="4" t="s">
        <v>123</v>
      </c>
      <c r="E371" s="4" t="s">
        <v>123</v>
      </c>
      <c r="F371" s="4">
        <v>3564</v>
      </c>
      <c r="G371" s="38">
        <v>19390.7</v>
      </c>
    </row>
    <row r="372" spans="1:7" ht="15" customHeight="1">
      <c r="A372" s="5" t="s">
        <v>433</v>
      </c>
      <c r="B372" s="6" t="s">
        <v>305</v>
      </c>
      <c r="C372" s="6" t="s">
        <v>41</v>
      </c>
      <c r="D372" s="7">
        <v>2497.5</v>
      </c>
      <c r="E372" s="7">
        <v>15303.21</v>
      </c>
      <c r="F372" s="7" t="s">
        <v>123</v>
      </c>
      <c r="G372" s="39" t="s">
        <v>123</v>
      </c>
    </row>
    <row r="373" spans="1:7" ht="15" customHeight="1">
      <c r="A373" s="2" t="s">
        <v>433</v>
      </c>
      <c r="B373" s="3" t="s">
        <v>280</v>
      </c>
      <c r="C373" s="3" t="s">
        <v>60</v>
      </c>
      <c r="D373" s="4" t="s">
        <v>123</v>
      </c>
      <c r="E373" s="4" t="s">
        <v>123</v>
      </c>
      <c r="F373" s="4">
        <v>1800</v>
      </c>
      <c r="G373" s="38">
        <v>11041.82</v>
      </c>
    </row>
    <row r="374" spans="1:7" ht="15" customHeight="1">
      <c r="A374" s="5" t="s">
        <v>433</v>
      </c>
      <c r="B374" s="6" t="s">
        <v>305</v>
      </c>
      <c r="C374" s="6" t="s">
        <v>60</v>
      </c>
      <c r="D374" s="7">
        <v>10020</v>
      </c>
      <c r="E374" s="7">
        <v>71760.2</v>
      </c>
      <c r="F374" s="7" t="s">
        <v>123</v>
      </c>
      <c r="G374" s="39" t="s">
        <v>123</v>
      </c>
    </row>
    <row r="375" spans="1:7" ht="15" customHeight="1">
      <c r="A375" s="2" t="s">
        <v>433</v>
      </c>
      <c r="B375" s="3" t="s">
        <v>305</v>
      </c>
      <c r="C375" s="3" t="s">
        <v>42</v>
      </c>
      <c r="D375" s="4">
        <v>25562</v>
      </c>
      <c r="E375" s="4">
        <v>164290.98000000001</v>
      </c>
      <c r="F375" s="4" t="s">
        <v>123</v>
      </c>
      <c r="G375" s="38" t="s">
        <v>123</v>
      </c>
    </row>
    <row r="376" spans="1:7" ht="15" customHeight="1">
      <c r="A376" s="5" t="s">
        <v>433</v>
      </c>
      <c r="B376" s="6" t="s">
        <v>305</v>
      </c>
      <c r="C376" s="6" t="s">
        <v>102</v>
      </c>
      <c r="D376" s="7">
        <v>370.4</v>
      </c>
      <c r="E376" s="7">
        <v>5632.45</v>
      </c>
      <c r="F376" s="7" t="s">
        <v>123</v>
      </c>
      <c r="G376" s="39" t="s">
        <v>123</v>
      </c>
    </row>
    <row r="377" spans="1:7" ht="15" customHeight="1">
      <c r="A377" s="2" t="s">
        <v>433</v>
      </c>
      <c r="B377" s="3" t="s">
        <v>280</v>
      </c>
      <c r="C377" s="3" t="s">
        <v>84</v>
      </c>
      <c r="D377" s="4" t="s">
        <v>123</v>
      </c>
      <c r="E377" s="4" t="s">
        <v>123</v>
      </c>
      <c r="F377" s="4">
        <v>6000</v>
      </c>
      <c r="G377" s="38">
        <v>37495.620000000003</v>
      </c>
    </row>
    <row r="378" spans="1:7" ht="15" customHeight="1">
      <c r="A378" s="5" t="s">
        <v>433</v>
      </c>
      <c r="B378" s="6" t="s">
        <v>305</v>
      </c>
      <c r="C378" s="6" t="s">
        <v>84</v>
      </c>
      <c r="D378" s="7">
        <v>36240</v>
      </c>
      <c r="E378" s="7">
        <v>204097.31</v>
      </c>
      <c r="F378" s="7" t="s">
        <v>123</v>
      </c>
      <c r="G378" s="39" t="s">
        <v>123</v>
      </c>
    </row>
    <row r="379" spans="1:7" ht="15" customHeight="1">
      <c r="A379" s="2" t="s">
        <v>433</v>
      </c>
      <c r="B379" s="3" t="s">
        <v>305</v>
      </c>
      <c r="C379" s="3" t="s">
        <v>94</v>
      </c>
      <c r="D379" s="4">
        <v>1000</v>
      </c>
      <c r="E379" s="4">
        <v>7039.21</v>
      </c>
      <c r="F379" s="4" t="s">
        <v>123</v>
      </c>
      <c r="G379" s="38" t="s">
        <v>123</v>
      </c>
    </row>
    <row r="380" spans="1:7" ht="15" customHeight="1">
      <c r="A380" s="5" t="s">
        <v>433</v>
      </c>
      <c r="B380" s="6" t="s">
        <v>305</v>
      </c>
      <c r="C380" s="6" t="s">
        <v>70</v>
      </c>
      <c r="D380" s="7">
        <v>2660</v>
      </c>
      <c r="E380" s="7">
        <v>14778.84</v>
      </c>
      <c r="F380" s="7" t="s">
        <v>123</v>
      </c>
      <c r="G380" s="39" t="s">
        <v>123</v>
      </c>
    </row>
    <row r="381" spans="1:7" ht="15" customHeight="1">
      <c r="A381" s="2" t="s">
        <v>434</v>
      </c>
      <c r="B381" s="3" t="s">
        <v>303</v>
      </c>
      <c r="C381" s="3" t="s">
        <v>55</v>
      </c>
      <c r="D381" s="4">
        <v>18000</v>
      </c>
      <c r="E381" s="4">
        <v>21738.03</v>
      </c>
      <c r="F381" s="4" t="s">
        <v>123</v>
      </c>
      <c r="G381" s="38" t="s">
        <v>123</v>
      </c>
    </row>
    <row r="382" spans="1:7" ht="15" customHeight="1">
      <c r="A382" s="5" t="s">
        <v>434</v>
      </c>
      <c r="B382" s="6" t="s">
        <v>303</v>
      </c>
      <c r="C382" s="6" t="s">
        <v>42</v>
      </c>
      <c r="D382" s="7">
        <v>4781</v>
      </c>
      <c r="E382" s="7">
        <v>8186.05</v>
      </c>
      <c r="F382" s="7" t="s">
        <v>123</v>
      </c>
      <c r="G382" s="39" t="s">
        <v>123</v>
      </c>
    </row>
    <row r="383" spans="1:7" ht="15" customHeight="1">
      <c r="A383" s="2" t="s">
        <v>434</v>
      </c>
      <c r="B383" s="3" t="s">
        <v>303</v>
      </c>
      <c r="C383" s="3" t="s">
        <v>102</v>
      </c>
      <c r="D383" s="4">
        <v>1506</v>
      </c>
      <c r="E383" s="4">
        <v>16820.599999999999</v>
      </c>
      <c r="F383" s="4" t="s">
        <v>123</v>
      </c>
      <c r="G383" s="38" t="s">
        <v>123</v>
      </c>
    </row>
    <row r="384" spans="1:7" ht="15" customHeight="1">
      <c r="A384" s="5" t="s">
        <v>434</v>
      </c>
      <c r="B384" s="6" t="s">
        <v>303</v>
      </c>
      <c r="C384" s="6" t="s">
        <v>82</v>
      </c>
      <c r="D384" s="7">
        <v>180</v>
      </c>
      <c r="E384" s="7">
        <v>1764</v>
      </c>
      <c r="F384" s="7" t="s">
        <v>123</v>
      </c>
      <c r="G384" s="39" t="s">
        <v>123</v>
      </c>
    </row>
    <row r="385" spans="1:7" ht="15" customHeight="1">
      <c r="A385" s="2" t="s">
        <v>533</v>
      </c>
      <c r="B385" s="3" t="s">
        <v>534</v>
      </c>
      <c r="C385" s="3" t="s">
        <v>102</v>
      </c>
      <c r="D385" s="4">
        <v>189</v>
      </c>
      <c r="E385" s="4">
        <v>2430.54</v>
      </c>
      <c r="F385" s="4" t="s">
        <v>123</v>
      </c>
      <c r="G385" s="38" t="s">
        <v>123</v>
      </c>
    </row>
    <row r="386" spans="1:7" ht="15" customHeight="1">
      <c r="A386" s="5" t="s">
        <v>435</v>
      </c>
      <c r="B386" s="6" t="s">
        <v>304</v>
      </c>
      <c r="C386" s="6" t="s">
        <v>47</v>
      </c>
      <c r="D386" s="7">
        <v>5145</v>
      </c>
      <c r="E386" s="7">
        <v>14354.01</v>
      </c>
      <c r="F386" s="7" t="s">
        <v>123</v>
      </c>
      <c r="G386" s="39" t="s">
        <v>123</v>
      </c>
    </row>
    <row r="387" spans="1:7" ht="15" customHeight="1">
      <c r="A387" s="2" t="s">
        <v>435</v>
      </c>
      <c r="B387" s="3" t="s">
        <v>304</v>
      </c>
      <c r="C387" s="3" t="s">
        <v>606</v>
      </c>
      <c r="D387" s="4">
        <v>4159.2</v>
      </c>
      <c r="E387" s="4">
        <v>22340.43</v>
      </c>
      <c r="F387" s="4" t="s">
        <v>123</v>
      </c>
      <c r="G387" s="38" t="s">
        <v>123</v>
      </c>
    </row>
    <row r="388" spans="1:7" ht="15" customHeight="1">
      <c r="A388" s="5" t="s">
        <v>435</v>
      </c>
      <c r="B388" s="6" t="s">
        <v>396</v>
      </c>
      <c r="C388" s="6" t="s">
        <v>133</v>
      </c>
      <c r="D388" s="7" t="s">
        <v>123</v>
      </c>
      <c r="E388" s="7" t="s">
        <v>123</v>
      </c>
      <c r="F388" s="7">
        <v>1267.5</v>
      </c>
      <c r="G388" s="39">
        <v>7224.76</v>
      </c>
    </row>
    <row r="389" spans="1:7" ht="15" customHeight="1">
      <c r="A389" s="2" t="s">
        <v>435</v>
      </c>
      <c r="B389" s="3" t="s">
        <v>304</v>
      </c>
      <c r="C389" s="3" t="s">
        <v>60</v>
      </c>
      <c r="D389" s="4">
        <v>6495</v>
      </c>
      <c r="E389" s="4">
        <v>20069.23</v>
      </c>
      <c r="F389" s="4" t="s">
        <v>123</v>
      </c>
      <c r="G389" s="38" t="s">
        <v>123</v>
      </c>
    </row>
    <row r="390" spans="1:7" ht="15" customHeight="1">
      <c r="A390" s="5" t="s">
        <v>435</v>
      </c>
      <c r="B390" s="6" t="s">
        <v>304</v>
      </c>
      <c r="C390" s="6" t="s">
        <v>98</v>
      </c>
      <c r="D390" s="7">
        <v>14040</v>
      </c>
      <c r="E390" s="7">
        <v>26879.08</v>
      </c>
      <c r="F390" s="7" t="s">
        <v>123</v>
      </c>
      <c r="G390" s="39" t="s">
        <v>123</v>
      </c>
    </row>
    <row r="391" spans="1:7" ht="15" customHeight="1">
      <c r="A391" s="2" t="s">
        <v>435</v>
      </c>
      <c r="B391" s="3" t="s">
        <v>304</v>
      </c>
      <c r="C391" s="3" t="s">
        <v>102</v>
      </c>
      <c r="D391" s="4">
        <v>1830</v>
      </c>
      <c r="E391" s="4">
        <v>8187</v>
      </c>
      <c r="F391" s="4" t="s">
        <v>123</v>
      </c>
      <c r="G391" s="38" t="s">
        <v>123</v>
      </c>
    </row>
    <row r="392" spans="1:7" ht="15" customHeight="1">
      <c r="A392" s="5" t="s">
        <v>435</v>
      </c>
      <c r="B392" s="6" t="s">
        <v>396</v>
      </c>
      <c r="C392" s="6" t="s">
        <v>102</v>
      </c>
      <c r="D392" s="7" t="s">
        <v>123</v>
      </c>
      <c r="E392" s="7" t="s">
        <v>123</v>
      </c>
      <c r="F392" s="7">
        <v>3168</v>
      </c>
      <c r="G392" s="39">
        <v>13753.99</v>
      </c>
    </row>
    <row r="393" spans="1:7" ht="15" customHeight="1">
      <c r="A393" s="2" t="s">
        <v>435</v>
      </c>
      <c r="B393" s="3" t="s">
        <v>396</v>
      </c>
      <c r="C393" s="3" t="s">
        <v>64</v>
      </c>
      <c r="D393" s="4" t="s">
        <v>123</v>
      </c>
      <c r="E393" s="4" t="s">
        <v>123</v>
      </c>
      <c r="F393" s="4">
        <v>42</v>
      </c>
      <c r="G393" s="38">
        <v>239.4</v>
      </c>
    </row>
    <row r="394" spans="1:7" ht="15" customHeight="1">
      <c r="A394" s="5" t="s">
        <v>435</v>
      </c>
      <c r="B394" s="6" t="s">
        <v>304</v>
      </c>
      <c r="C394" s="6" t="s">
        <v>82</v>
      </c>
      <c r="D394" s="7">
        <v>210</v>
      </c>
      <c r="E394" s="7">
        <v>1197</v>
      </c>
      <c r="F394" s="7" t="s">
        <v>123</v>
      </c>
      <c r="G394" s="39" t="s">
        <v>123</v>
      </c>
    </row>
    <row r="395" spans="1:7" ht="15" customHeight="1">
      <c r="A395" s="2" t="s">
        <v>436</v>
      </c>
      <c r="B395" s="3" t="s">
        <v>419</v>
      </c>
      <c r="C395" s="3" t="s">
        <v>47</v>
      </c>
      <c r="D395" s="4" t="s">
        <v>123</v>
      </c>
      <c r="E395" s="4" t="s">
        <v>123</v>
      </c>
      <c r="F395" s="4">
        <v>405020</v>
      </c>
      <c r="G395" s="38">
        <v>2645948.46</v>
      </c>
    </row>
    <row r="396" spans="1:7" ht="15" customHeight="1">
      <c r="A396" s="5" t="s">
        <v>436</v>
      </c>
      <c r="B396" s="6" t="s">
        <v>419</v>
      </c>
      <c r="C396" s="6" t="s">
        <v>62</v>
      </c>
      <c r="D396" s="7" t="s">
        <v>123</v>
      </c>
      <c r="E396" s="7" t="s">
        <v>123</v>
      </c>
      <c r="F396" s="7">
        <v>908</v>
      </c>
      <c r="G396" s="39">
        <v>13315.79</v>
      </c>
    </row>
    <row r="397" spans="1:7" ht="15" customHeight="1">
      <c r="A397" s="2" t="s">
        <v>436</v>
      </c>
      <c r="B397" s="3" t="s">
        <v>419</v>
      </c>
      <c r="C397" s="3" t="s">
        <v>53</v>
      </c>
      <c r="D397" s="4" t="s">
        <v>123</v>
      </c>
      <c r="E397" s="4" t="s">
        <v>123</v>
      </c>
      <c r="F397" s="4">
        <v>200</v>
      </c>
      <c r="G397" s="38">
        <v>932.42</v>
      </c>
    </row>
    <row r="398" spans="1:7" ht="15" customHeight="1">
      <c r="A398" s="5" t="s">
        <v>436</v>
      </c>
      <c r="B398" s="6" t="s">
        <v>419</v>
      </c>
      <c r="C398" s="6" t="s">
        <v>51</v>
      </c>
      <c r="D398" s="7" t="s">
        <v>123</v>
      </c>
      <c r="E398" s="7" t="s">
        <v>123</v>
      </c>
      <c r="F398" s="7">
        <v>2410</v>
      </c>
      <c r="G398" s="39">
        <v>12164.98</v>
      </c>
    </row>
    <row r="399" spans="1:7" ht="15" customHeight="1">
      <c r="A399" s="2" t="s">
        <v>436</v>
      </c>
      <c r="B399" s="3" t="s">
        <v>419</v>
      </c>
      <c r="C399" s="3" t="s">
        <v>55</v>
      </c>
      <c r="D399" s="4" t="s">
        <v>123</v>
      </c>
      <c r="E399" s="4" t="s">
        <v>123</v>
      </c>
      <c r="F399" s="4">
        <v>16132.8</v>
      </c>
      <c r="G399" s="38">
        <v>120509.7</v>
      </c>
    </row>
    <row r="400" spans="1:7" ht="15" customHeight="1">
      <c r="A400" s="5" t="s">
        <v>436</v>
      </c>
      <c r="B400" s="6" t="s">
        <v>419</v>
      </c>
      <c r="C400" s="6" t="s">
        <v>60</v>
      </c>
      <c r="D400" s="7" t="s">
        <v>123</v>
      </c>
      <c r="E400" s="7" t="s">
        <v>123</v>
      </c>
      <c r="F400" s="7">
        <v>2700</v>
      </c>
      <c r="G400" s="39">
        <v>14709.53</v>
      </c>
    </row>
    <row r="401" spans="1:7" ht="15" customHeight="1">
      <c r="A401" s="2" t="s">
        <v>436</v>
      </c>
      <c r="B401" s="3" t="s">
        <v>419</v>
      </c>
      <c r="C401" s="3" t="s">
        <v>42</v>
      </c>
      <c r="D401" s="4" t="s">
        <v>123</v>
      </c>
      <c r="E401" s="4" t="s">
        <v>123</v>
      </c>
      <c r="F401" s="4">
        <v>16884</v>
      </c>
      <c r="G401" s="38">
        <v>123030.31</v>
      </c>
    </row>
    <row r="402" spans="1:7" ht="15" customHeight="1">
      <c r="A402" s="5" t="s">
        <v>436</v>
      </c>
      <c r="B402" s="6" t="s">
        <v>419</v>
      </c>
      <c r="C402" s="6" t="s">
        <v>98</v>
      </c>
      <c r="D402" s="7" t="s">
        <v>123</v>
      </c>
      <c r="E402" s="7" t="s">
        <v>123</v>
      </c>
      <c r="F402" s="7">
        <v>217.92</v>
      </c>
      <c r="G402" s="39">
        <v>2018.88</v>
      </c>
    </row>
    <row r="403" spans="1:7" ht="15" customHeight="1">
      <c r="A403" s="2" t="s">
        <v>436</v>
      </c>
      <c r="B403" s="3" t="s">
        <v>419</v>
      </c>
      <c r="C403" s="3" t="s">
        <v>102</v>
      </c>
      <c r="D403" s="4" t="s">
        <v>123</v>
      </c>
      <c r="E403" s="4" t="s">
        <v>123</v>
      </c>
      <c r="F403" s="4">
        <v>2828</v>
      </c>
      <c r="G403" s="38">
        <v>26043.96</v>
      </c>
    </row>
    <row r="404" spans="1:7" ht="15" customHeight="1">
      <c r="A404" s="5" t="s">
        <v>436</v>
      </c>
      <c r="B404" s="6" t="s">
        <v>419</v>
      </c>
      <c r="C404" s="6" t="s">
        <v>84</v>
      </c>
      <c r="D404" s="7" t="s">
        <v>123</v>
      </c>
      <c r="E404" s="7" t="s">
        <v>123</v>
      </c>
      <c r="F404" s="7">
        <v>66000</v>
      </c>
      <c r="G404" s="39">
        <v>334544.38</v>
      </c>
    </row>
    <row r="405" spans="1:7" ht="15" customHeight="1">
      <c r="A405" s="2" t="s">
        <v>436</v>
      </c>
      <c r="B405" s="3" t="s">
        <v>419</v>
      </c>
      <c r="C405" s="3" t="s">
        <v>94</v>
      </c>
      <c r="D405" s="4" t="s">
        <v>123</v>
      </c>
      <c r="E405" s="4" t="s">
        <v>123</v>
      </c>
      <c r="F405" s="4">
        <v>1500</v>
      </c>
      <c r="G405" s="38">
        <v>8204.33</v>
      </c>
    </row>
    <row r="406" spans="1:7" ht="15" customHeight="1">
      <c r="A406" s="5" t="s">
        <v>436</v>
      </c>
      <c r="B406" s="6" t="s">
        <v>419</v>
      </c>
      <c r="C406" s="6" t="s">
        <v>66</v>
      </c>
      <c r="D406" s="7" t="s">
        <v>123</v>
      </c>
      <c r="E406" s="7" t="s">
        <v>123</v>
      </c>
      <c r="F406" s="7">
        <v>18900</v>
      </c>
      <c r="G406" s="39">
        <v>96332.98</v>
      </c>
    </row>
    <row r="407" spans="1:7" ht="15" customHeight="1">
      <c r="A407" s="2" t="s">
        <v>436</v>
      </c>
      <c r="B407" s="3" t="s">
        <v>419</v>
      </c>
      <c r="C407" s="3" t="s">
        <v>345</v>
      </c>
      <c r="D407" s="4" t="s">
        <v>123</v>
      </c>
      <c r="E407" s="4" t="s">
        <v>123</v>
      </c>
      <c r="F407" s="4">
        <v>2500</v>
      </c>
      <c r="G407" s="38">
        <v>15362.76</v>
      </c>
    </row>
    <row r="408" spans="1:7" ht="15" customHeight="1">
      <c r="A408" s="5" t="s">
        <v>535</v>
      </c>
      <c r="B408" s="6" t="s">
        <v>536</v>
      </c>
      <c r="C408" s="6" t="s">
        <v>42</v>
      </c>
      <c r="D408" s="7">
        <v>36</v>
      </c>
      <c r="E408" s="7">
        <v>327.32</v>
      </c>
      <c r="F408" s="7" t="s">
        <v>123</v>
      </c>
      <c r="G408" s="39" t="s">
        <v>123</v>
      </c>
    </row>
    <row r="409" spans="1:7" ht="15" customHeight="1">
      <c r="A409" s="2" t="s">
        <v>437</v>
      </c>
      <c r="B409" s="3" t="s">
        <v>280</v>
      </c>
      <c r="C409" s="3" t="s">
        <v>42</v>
      </c>
      <c r="D409" s="4" t="s">
        <v>123</v>
      </c>
      <c r="E409" s="4" t="s">
        <v>123</v>
      </c>
      <c r="F409" s="4">
        <v>3488</v>
      </c>
      <c r="G409" s="38">
        <v>19965.099999999999</v>
      </c>
    </row>
    <row r="410" spans="1:7" ht="15" customHeight="1">
      <c r="A410" s="5" t="s">
        <v>437</v>
      </c>
      <c r="B410" s="6" t="s">
        <v>280</v>
      </c>
      <c r="C410" s="6" t="s">
        <v>64</v>
      </c>
      <c r="D410" s="7" t="s">
        <v>123</v>
      </c>
      <c r="E410" s="7" t="s">
        <v>123</v>
      </c>
      <c r="F410" s="7">
        <v>192</v>
      </c>
      <c r="G410" s="39">
        <v>3191.04</v>
      </c>
    </row>
    <row r="411" spans="1:7" ht="15" customHeight="1">
      <c r="A411" s="2" t="s">
        <v>437</v>
      </c>
      <c r="B411" s="3" t="s">
        <v>280</v>
      </c>
      <c r="C411" s="3" t="s">
        <v>43</v>
      </c>
      <c r="D411" s="4" t="s">
        <v>123</v>
      </c>
      <c r="E411" s="4" t="s">
        <v>123</v>
      </c>
      <c r="F411" s="4">
        <v>7000</v>
      </c>
      <c r="G411" s="38">
        <v>7425.54</v>
      </c>
    </row>
    <row r="412" spans="1:7" ht="15" customHeight="1">
      <c r="A412" s="5" t="s">
        <v>537</v>
      </c>
      <c r="B412" s="6" t="s">
        <v>538</v>
      </c>
      <c r="C412" s="6" t="s">
        <v>63</v>
      </c>
      <c r="D412" s="7">
        <v>1395</v>
      </c>
      <c r="E412" s="7">
        <v>9739.48</v>
      </c>
      <c r="F412" s="7" t="s">
        <v>123</v>
      </c>
      <c r="G412" s="39" t="s">
        <v>123</v>
      </c>
    </row>
    <row r="413" spans="1:7" ht="15" customHeight="1">
      <c r="A413" s="2" t="s">
        <v>537</v>
      </c>
      <c r="B413" s="3" t="s">
        <v>538</v>
      </c>
      <c r="C413" s="3" t="s">
        <v>41</v>
      </c>
      <c r="D413" s="4">
        <v>2390</v>
      </c>
      <c r="E413" s="4">
        <v>12805.58</v>
      </c>
      <c r="F413" s="4" t="s">
        <v>123</v>
      </c>
      <c r="G413" s="38" t="s">
        <v>123</v>
      </c>
    </row>
    <row r="414" spans="1:7" ht="15" customHeight="1">
      <c r="A414" s="5" t="s">
        <v>438</v>
      </c>
      <c r="B414" s="6" t="s">
        <v>280</v>
      </c>
      <c r="C414" s="6" t="s">
        <v>53</v>
      </c>
      <c r="D414" s="7" t="s">
        <v>123</v>
      </c>
      <c r="E414" s="7" t="s">
        <v>123</v>
      </c>
      <c r="F414" s="7">
        <v>2225</v>
      </c>
      <c r="G414" s="39">
        <v>10015.290000000001</v>
      </c>
    </row>
    <row r="415" spans="1:7" ht="15" customHeight="1">
      <c r="A415" s="2" t="s">
        <v>438</v>
      </c>
      <c r="B415" s="3" t="s">
        <v>280</v>
      </c>
      <c r="C415" s="3" t="s">
        <v>41</v>
      </c>
      <c r="D415" s="4" t="s">
        <v>123</v>
      </c>
      <c r="E415" s="4" t="s">
        <v>123</v>
      </c>
      <c r="F415" s="4">
        <v>2400</v>
      </c>
      <c r="G415" s="38">
        <v>16809.66</v>
      </c>
    </row>
    <row r="416" spans="1:7" ht="15" customHeight="1">
      <c r="A416" s="5" t="s">
        <v>438</v>
      </c>
      <c r="B416" s="6" t="s">
        <v>280</v>
      </c>
      <c r="C416" s="6" t="s">
        <v>60</v>
      </c>
      <c r="D416" s="7" t="s">
        <v>123</v>
      </c>
      <c r="E416" s="7" t="s">
        <v>123</v>
      </c>
      <c r="F416" s="7">
        <v>900</v>
      </c>
      <c r="G416" s="39">
        <v>7053</v>
      </c>
    </row>
    <row r="417" spans="1:7" ht="15" customHeight="1">
      <c r="A417" s="2" t="s">
        <v>539</v>
      </c>
      <c r="B417" s="3" t="s">
        <v>540</v>
      </c>
      <c r="C417" s="3" t="s">
        <v>41</v>
      </c>
      <c r="D417" s="4" t="s">
        <v>123</v>
      </c>
      <c r="E417" s="4" t="s">
        <v>123</v>
      </c>
      <c r="F417" s="4">
        <v>13087</v>
      </c>
      <c r="G417" s="38">
        <v>192018.94</v>
      </c>
    </row>
    <row r="418" spans="1:7" ht="15" customHeight="1">
      <c r="A418" s="5" t="s">
        <v>439</v>
      </c>
      <c r="B418" s="6" t="s">
        <v>310</v>
      </c>
      <c r="C418" s="6" t="s">
        <v>81</v>
      </c>
      <c r="D418" s="7">
        <v>200</v>
      </c>
      <c r="E418" s="7">
        <v>895.81</v>
      </c>
      <c r="F418" s="7" t="s">
        <v>123</v>
      </c>
      <c r="G418" s="39" t="s">
        <v>123</v>
      </c>
    </row>
    <row r="419" spans="1:7" ht="15" customHeight="1">
      <c r="A419" s="2" t="s">
        <v>439</v>
      </c>
      <c r="B419" s="3" t="s">
        <v>310</v>
      </c>
      <c r="C419" s="3" t="s">
        <v>41</v>
      </c>
      <c r="D419" s="4">
        <v>319753</v>
      </c>
      <c r="E419" s="4">
        <v>3468154.21</v>
      </c>
      <c r="F419" s="4" t="s">
        <v>123</v>
      </c>
      <c r="G419" s="38" t="s">
        <v>123</v>
      </c>
    </row>
    <row r="420" spans="1:7" ht="15" customHeight="1">
      <c r="A420" s="5" t="s">
        <v>439</v>
      </c>
      <c r="B420" s="6" t="s">
        <v>307</v>
      </c>
      <c r="C420" s="6" t="s">
        <v>41</v>
      </c>
      <c r="D420" s="7" t="s">
        <v>123</v>
      </c>
      <c r="E420" s="7" t="s">
        <v>123</v>
      </c>
      <c r="F420" s="7">
        <v>6060</v>
      </c>
      <c r="G420" s="39">
        <v>71613.850000000006</v>
      </c>
    </row>
    <row r="421" spans="1:7" ht="15" customHeight="1">
      <c r="A421" s="2" t="s">
        <v>439</v>
      </c>
      <c r="B421" s="3" t="s">
        <v>310</v>
      </c>
      <c r="C421" s="3" t="s">
        <v>42</v>
      </c>
      <c r="D421" s="4">
        <v>5400</v>
      </c>
      <c r="E421" s="4">
        <v>41068.68</v>
      </c>
      <c r="F421" s="4" t="s">
        <v>123</v>
      </c>
      <c r="G421" s="38" t="s">
        <v>123</v>
      </c>
    </row>
    <row r="422" spans="1:7" ht="15" customHeight="1">
      <c r="A422" s="5" t="s">
        <v>440</v>
      </c>
      <c r="B422" s="6" t="s">
        <v>311</v>
      </c>
      <c r="C422" s="6" t="s">
        <v>41</v>
      </c>
      <c r="D422" s="7">
        <v>102811</v>
      </c>
      <c r="E422" s="7">
        <v>926827.1</v>
      </c>
      <c r="F422" s="7" t="s">
        <v>123</v>
      </c>
      <c r="G422" s="39" t="s">
        <v>123</v>
      </c>
    </row>
    <row r="423" spans="1:7" ht="15" customHeight="1">
      <c r="A423" s="2" t="s">
        <v>440</v>
      </c>
      <c r="B423" s="3" t="s">
        <v>311</v>
      </c>
      <c r="C423" s="3" t="s">
        <v>42</v>
      </c>
      <c r="D423" s="4">
        <v>3150</v>
      </c>
      <c r="E423" s="4">
        <v>19436.68</v>
      </c>
      <c r="F423" s="4" t="s">
        <v>123</v>
      </c>
      <c r="G423" s="38" t="s">
        <v>123</v>
      </c>
    </row>
    <row r="424" spans="1:7" ht="15" customHeight="1">
      <c r="A424" s="5" t="s">
        <v>541</v>
      </c>
      <c r="B424" s="6" t="s">
        <v>542</v>
      </c>
      <c r="C424" s="6" t="s">
        <v>41</v>
      </c>
      <c r="D424" s="7">
        <v>100</v>
      </c>
      <c r="E424" s="7">
        <v>747.66</v>
      </c>
      <c r="F424" s="7" t="s">
        <v>123</v>
      </c>
      <c r="G424" s="39" t="s">
        <v>123</v>
      </c>
    </row>
    <row r="425" spans="1:7" ht="15" customHeight="1">
      <c r="A425" s="2" t="s">
        <v>543</v>
      </c>
      <c r="B425" s="3" t="s">
        <v>544</v>
      </c>
      <c r="C425" s="3" t="s">
        <v>41</v>
      </c>
      <c r="D425" s="4">
        <v>400</v>
      </c>
      <c r="E425" s="4">
        <v>3111.77</v>
      </c>
      <c r="F425" s="4" t="s">
        <v>123</v>
      </c>
      <c r="G425" s="38" t="s">
        <v>123</v>
      </c>
    </row>
    <row r="426" spans="1:7" ht="15" customHeight="1">
      <c r="A426" s="5" t="s">
        <v>441</v>
      </c>
      <c r="B426" s="6" t="s">
        <v>307</v>
      </c>
      <c r="C426" s="6" t="s">
        <v>47</v>
      </c>
      <c r="D426" s="7">
        <v>200</v>
      </c>
      <c r="E426" s="7">
        <v>2789.01</v>
      </c>
      <c r="F426" s="7">
        <v>328</v>
      </c>
      <c r="G426" s="39">
        <v>4119.0600000000004</v>
      </c>
    </row>
    <row r="427" spans="1:7" ht="15" customHeight="1">
      <c r="A427" s="2" t="s">
        <v>441</v>
      </c>
      <c r="B427" s="3" t="s">
        <v>307</v>
      </c>
      <c r="C427" s="3" t="s">
        <v>134</v>
      </c>
      <c r="D427" s="4" t="s">
        <v>123</v>
      </c>
      <c r="E427" s="4" t="s">
        <v>123</v>
      </c>
      <c r="F427" s="4">
        <v>2205</v>
      </c>
      <c r="G427" s="38">
        <v>39783.54</v>
      </c>
    </row>
    <row r="428" spans="1:7" ht="15" customHeight="1">
      <c r="A428" s="5" t="s">
        <v>441</v>
      </c>
      <c r="B428" s="6" t="s">
        <v>307</v>
      </c>
      <c r="C428" s="6" t="s">
        <v>53</v>
      </c>
      <c r="D428" s="7">
        <v>31820</v>
      </c>
      <c r="E428" s="7">
        <v>414678.67</v>
      </c>
      <c r="F428" s="7">
        <v>130306</v>
      </c>
      <c r="G428" s="39">
        <v>1657121.92</v>
      </c>
    </row>
    <row r="429" spans="1:7" ht="15" customHeight="1">
      <c r="A429" s="2" t="s">
        <v>441</v>
      </c>
      <c r="B429" s="3" t="s">
        <v>307</v>
      </c>
      <c r="C429" s="3" t="s">
        <v>41</v>
      </c>
      <c r="D429" s="4">
        <v>618779</v>
      </c>
      <c r="E429" s="4">
        <v>7545369.1799999997</v>
      </c>
      <c r="F429" s="4">
        <v>1069942</v>
      </c>
      <c r="G429" s="38">
        <v>12437780.73</v>
      </c>
    </row>
    <row r="430" spans="1:7" ht="15" customHeight="1">
      <c r="A430" s="5" t="s">
        <v>441</v>
      </c>
      <c r="B430" s="6" t="s">
        <v>307</v>
      </c>
      <c r="C430" s="6" t="s">
        <v>297</v>
      </c>
      <c r="D430" s="7" t="s">
        <v>123</v>
      </c>
      <c r="E430" s="7" t="s">
        <v>123</v>
      </c>
      <c r="F430" s="7">
        <v>1056</v>
      </c>
      <c r="G430" s="39">
        <v>13993.36</v>
      </c>
    </row>
    <row r="431" spans="1:7" ht="15" customHeight="1">
      <c r="A431" s="2" t="s">
        <v>441</v>
      </c>
      <c r="B431" s="3" t="s">
        <v>307</v>
      </c>
      <c r="C431" s="3" t="s">
        <v>44</v>
      </c>
      <c r="D431" s="4" t="s">
        <v>123</v>
      </c>
      <c r="E431" s="4" t="s">
        <v>123</v>
      </c>
      <c r="F431" s="4">
        <v>200</v>
      </c>
      <c r="G431" s="38">
        <v>2752.7</v>
      </c>
    </row>
    <row r="432" spans="1:7" ht="15" customHeight="1">
      <c r="A432" s="5" t="s">
        <v>441</v>
      </c>
      <c r="B432" s="6" t="s">
        <v>307</v>
      </c>
      <c r="C432" s="6" t="s">
        <v>42</v>
      </c>
      <c r="D432" s="7">
        <v>23232.5</v>
      </c>
      <c r="E432" s="7">
        <v>309046.51</v>
      </c>
      <c r="F432" s="7">
        <v>26598</v>
      </c>
      <c r="G432" s="39">
        <v>360119.13</v>
      </c>
    </row>
    <row r="433" spans="1:7" ht="15" customHeight="1">
      <c r="A433" s="2" t="s">
        <v>441</v>
      </c>
      <c r="B433" s="3" t="s">
        <v>307</v>
      </c>
      <c r="C433" s="3" t="s">
        <v>98</v>
      </c>
      <c r="D433" s="4" t="s">
        <v>123</v>
      </c>
      <c r="E433" s="4" t="s">
        <v>123</v>
      </c>
      <c r="F433" s="4">
        <v>2</v>
      </c>
      <c r="G433" s="38">
        <v>13.46</v>
      </c>
    </row>
    <row r="434" spans="1:7" ht="15" customHeight="1">
      <c r="A434" s="5" t="s">
        <v>442</v>
      </c>
      <c r="B434" s="6" t="s">
        <v>308</v>
      </c>
      <c r="C434" s="6" t="s">
        <v>47</v>
      </c>
      <c r="D434" s="7">
        <v>200</v>
      </c>
      <c r="E434" s="7">
        <v>3023.6</v>
      </c>
      <c r="F434" s="7">
        <v>310</v>
      </c>
      <c r="G434" s="39">
        <v>3315.85</v>
      </c>
    </row>
    <row r="435" spans="1:7" ht="15" customHeight="1">
      <c r="A435" s="2" t="s">
        <v>442</v>
      </c>
      <c r="B435" s="3" t="s">
        <v>308</v>
      </c>
      <c r="C435" s="3" t="s">
        <v>134</v>
      </c>
      <c r="D435" s="4">
        <v>450</v>
      </c>
      <c r="E435" s="4">
        <v>5615</v>
      </c>
      <c r="F435" s="4" t="s">
        <v>123</v>
      </c>
      <c r="G435" s="38" t="s">
        <v>123</v>
      </c>
    </row>
    <row r="436" spans="1:7" ht="15" customHeight="1">
      <c r="A436" s="5" t="s">
        <v>442</v>
      </c>
      <c r="B436" s="6" t="s">
        <v>308</v>
      </c>
      <c r="C436" s="6" t="s">
        <v>53</v>
      </c>
      <c r="D436" s="7">
        <v>460</v>
      </c>
      <c r="E436" s="7">
        <v>6908.64</v>
      </c>
      <c r="F436" s="7">
        <v>2780</v>
      </c>
      <c r="G436" s="39">
        <v>32112.81</v>
      </c>
    </row>
    <row r="437" spans="1:7" ht="15" customHeight="1">
      <c r="A437" s="2" t="s">
        <v>442</v>
      </c>
      <c r="B437" s="3" t="s">
        <v>308</v>
      </c>
      <c r="C437" s="3" t="s">
        <v>41</v>
      </c>
      <c r="D437" s="4">
        <v>205493</v>
      </c>
      <c r="E437" s="4">
        <v>2417367.1</v>
      </c>
      <c r="F437" s="4">
        <v>272541</v>
      </c>
      <c r="G437" s="38">
        <v>2477705.6</v>
      </c>
    </row>
    <row r="438" spans="1:7" ht="15" customHeight="1">
      <c r="A438" s="5" t="s">
        <v>442</v>
      </c>
      <c r="B438" s="6" t="s">
        <v>308</v>
      </c>
      <c r="C438" s="6" t="s">
        <v>42</v>
      </c>
      <c r="D438" s="7">
        <v>20036.2</v>
      </c>
      <c r="E438" s="7">
        <v>281542.8</v>
      </c>
      <c r="F438" s="7">
        <v>6000</v>
      </c>
      <c r="G438" s="39">
        <v>68756.009999999995</v>
      </c>
    </row>
    <row r="439" spans="1:7" ht="15" customHeight="1">
      <c r="A439" s="2" t="s">
        <v>442</v>
      </c>
      <c r="B439" s="3" t="s">
        <v>308</v>
      </c>
      <c r="C439" s="3" t="s">
        <v>98</v>
      </c>
      <c r="D439" s="4" t="s">
        <v>123</v>
      </c>
      <c r="E439" s="4" t="s">
        <v>123</v>
      </c>
      <c r="F439" s="4">
        <v>2</v>
      </c>
      <c r="G439" s="38">
        <v>13.46</v>
      </c>
    </row>
    <row r="440" spans="1:7" ht="15" customHeight="1">
      <c r="A440" s="5" t="s">
        <v>442</v>
      </c>
      <c r="B440" s="6" t="s">
        <v>308</v>
      </c>
      <c r="C440" s="6" t="s">
        <v>66</v>
      </c>
      <c r="D440" s="7" t="s">
        <v>123</v>
      </c>
      <c r="E440" s="7" t="s">
        <v>123</v>
      </c>
      <c r="F440" s="7">
        <v>7130</v>
      </c>
      <c r="G440" s="39">
        <v>83648.12</v>
      </c>
    </row>
    <row r="441" spans="1:7" ht="15" customHeight="1">
      <c r="A441" s="2" t="s">
        <v>443</v>
      </c>
      <c r="B441" s="3" t="s">
        <v>309</v>
      </c>
      <c r="C441" s="3" t="s">
        <v>134</v>
      </c>
      <c r="D441" s="4" t="s">
        <v>123</v>
      </c>
      <c r="E441" s="4" t="s">
        <v>123</v>
      </c>
      <c r="F441" s="4">
        <v>5</v>
      </c>
      <c r="G441" s="38">
        <v>93.54</v>
      </c>
    </row>
    <row r="442" spans="1:7" ht="15" customHeight="1">
      <c r="A442" s="5" t="s">
        <v>545</v>
      </c>
      <c r="B442" s="6" t="s">
        <v>546</v>
      </c>
      <c r="C442" s="6" t="s">
        <v>41</v>
      </c>
      <c r="D442" s="7" t="s">
        <v>123</v>
      </c>
      <c r="E442" s="7" t="s">
        <v>123</v>
      </c>
      <c r="F442" s="7">
        <v>15</v>
      </c>
      <c r="G442" s="39">
        <v>101.48</v>
      </c>
    </row>
    <row r="443" spans="1:7" ht="15" customHeight="1">
      <c r="A443" s="2" t="s">
        <v>444</v>
      </c>
      <c r="B443" s="3" t="s">
        <v>280</v>
      </c>
      <c r="C443" s="3" t="s">
        <v>42</v>
      </c>
      <c r="D443" s="4" t="s">
        <v>123</v>
      </c>
      <c r="E443" s="4" t="s">
        <v>123</v>
      </c>
      <c r="F443" s="4">
        <v>41830</v>
      </c>
      <c r="G443" s="38">
        <v>499378.34</v>
      </c>
    </row>
    <row r="444" spans="1:7" ht="15" customHeight="1">
      <c r="A444" s="5" t="s">
        <v>547</v>
      </c>
      <c r="B444" s="6" t="s">
        <v>548</v>
      </c>
      <c r="C444" s="6" t="s">
        <v>133</v>
      </c>
      <c r="D444" s="7" t="s">
        <v>123</v>
      </c>
      <c r="E444" s="7" t="s">
        <v>123</v>
      </c>
      <c r="F444" s="7">
        <v>375</v>
      </c>
      <c r="G444" s="39">
        <v>2718.75</v>
      </c>
    </row>
    <row r="445" spans="1:7" ht="15" customHeight="1">
      <c r="A445" s="2" t="s">
        <v>547</v>
      </c>
      <c r="B445" s="3" t="s">
        <v>548</v>
      </c>
      <c r="C445" s="3" t="s">
        <v>64</v>
      </c>
      <c r="D445" s="4" t="s">
        <v>123</v>
      </c>
      <c r="E445" s="4" t="s">
        <v>123</v>
      </c>
      <c r="F445" s="4">
        <v>200</v>
      </c>
      <c r="G445" s="38">
        <v>1300</v>
      </c>
    </row>
    <row r="446" spans="1:7" ht="15" customHeight="1">
      <c r="A446" s="5" t="s">
        <v>445</v>
      </c>
      <c r="B446" s="6" t="s">
        <v>280</v>
      </c>
      <c r="C446" s="6" t="s">
        <v>53</v>
      </c>
      <c r="D446" s="7" t="s">
        <v>123</v>
      </c>
      <c r="E446" s="7" t="s">
        <v>123</v>
      </c>
      <c r="F446" s="7">
        <v>6534</v>
      </c>
      <c r="G446" s="39">
        <v>81801.77</v>
      </c>
    </row>
    <row r="447" spans="1:7" ht="15" customHeight="1">
      <c r="A447" s="2" t="s">
        <v>445</v>
      </c>
      <c r="B447" s="3" t="s">
        <v>280</v>
      </c>
      <c r="C447" s="3" t="s">
        <v>70</v>
      </c>
      <c r="D447" s="4" t="s">
        <v>123</v>
      </c>
      <c r="E447" s="4" t="s">
        <v>123</v>
      </c>
      <c r="F447" s="4">
        <v>550</v>
      </c>
      <c r="G447" s="38">
        <v>5816.73</v>
      </c>
    </row>
    <row r="448" spans="1:7" ht="15" customHeight="1">
      <c r="A448" s="5" t="s">
        <v>446</v>
      </c>
      <c r="B448" s="6" t="s">
        <v>447</v>
      </c>
      <c r="C448" s="6" t="s">
        <v>47</v>
      </c>
      <c r="D448" s="7" t="s">
        <v>123</v>
      </c>
      <c r="E448" s="7" t="s">
        <v>123</v>
      </c>
      <c r="F448" s="7">
        <v>3665</v>
      </c>
      <c r="G448" s="39">
        <v>23799.200000000001</v>
      </c>
    </row>
    <row r="449" spans="1:7" ht="15" customHeight="1">
      <c r="A449" s="2" t="s">
        <v>446</v>
      </c>
      <c r="B449" s="3" t="s">
        <v>312</v>
      </c>
      <c r="C449" s="3" t="s">
        <v>47</v>
      </c>
      <c r="D449" s="4">
        <v>2160</v>
      </c>
      <c r="E449" s="4">
        <v>11668.41</v>
      </c>
      <c r="F449" s="4" t="s">
        <v>123</v>
      </c>
      <c r="G449" s="38" t="s">
        <v>123</v>
      </c>
    </row>
    <row r="450" spans="1:7" ht="15" customHeight="1">
      <c r="A450" s="5" t="s">
        <v>446</v>
      </c>
      <c r="B450" s="6" t="s">
        <v>447</v>
      </c>
      <c r="C450" s="6" t="s">
        <v>93</v>
      </c>
      <c r="D450" s="7" t="s">
        <v>123</v>
      </c>
      <c r="E450" s="7" t="s">
        <v>123</v>
      </c>
      <c r="F450" s="7">
        <v>25285</v>
      </c>
      <c r="G450" s="39">
        <v>166636.21</v>
      </c>
    </row>
    <row r="451" spans="1:7" ht="15" customHeight="1">
      <c r="A451" s="2" t="s">
        <v>446</v>
      </c>
      <c r="B451" s="3" t="s">
        <v>312</v>
      </c>
      <c r="C451" s="3" t="s">
        <v>63</v>
      </c>
      <c r="D451" s="4">
        <v>1035</v>
      </c>
      <c r="E451" s="4">
        <v>7516.39</v>
      </c>
      <c r="F451" s="4" t="s">
        <v>123</v>
      </c>
      <c r="G451" s="38" t="s">
        <v>123</v>
      </c>
    </row>
    <row r="452" spans="1:7" ht="15" customHeight="1">
      <c r="A452" s="5" t="s">
        <v>446</v>
      </c>
      <c r="B452" s="6" t="s">
        <v>312</v>
      </c>
      <c r="C452" s="6" t="s">
        <v>53</v>
      </c>
      <c r="D452" s="7">
        <v>400</v>
      </c>
      <c r="E452" s="7">
        <v>2918.85</v>
      </c>
      <c r="F452" s="7" t="s">
        <v>123</v>
      </c>
      <c r="G452" s="39" t="s">
        <v>123</v>
      </c>
    </row>
    <row r="453" spans="1:7" ht="15" customHeight="1">
      <c r="A453" s="2" t="s">
        <v>446</v>
      </c>
      <c r="B453" s="3" t="s">
        <v>447</v>
      </c>
      <c r="C453" s="3" t="s">
        <v>53</v>
      </c>
      <c r="D453" s="4" t="s">
        <v>123</v>
      </c>
      <c r="E453" s="4" t="s">
        <v>123</v>
      </c>
      <c r="F453" s="4">
        <v>1000</v>
      </c>
      <c r="G453" s="38">
        <v>10900.59</v>
      </c>
    </row>
    <row r="454" spans="1:7" ht="15" customHeight="1">
      <c r="A454" s="5" t="s">
        <v>446</v>
      </c>
      <c r="B454" s="6" t="s">
        <v>312</v>
      </c>
      <c r="C454" s="6" t="s">
        <v>100</v>
      </c>
      <c r="D454" s="7">
        <v>2016</v>
      </c>
      <c r="E454" s="7">
        <v>12091.44</v>
      </c>
      <c r="F454" s="7" t="s">
        <v>123</v>
      </c>
      <c r="G454" s="39" t="s">
        <v>123</v>
      </c>
    </row>
    <row r="455" spans="1:7" ht="15" customHeight="1">
      <c r="A455" s="2" t="s">
        <v>446</v>
      </c>
      <c r="B455" s="3" t="s">
        <v>447</v>
      </c>
      <c r="C455" s="3" t="s">
        <v>100</v>
      </c>
      <c r="D455" s="4" t="s">
        <v>123</v>
      </c>
      <c r="E455" s="4" t="s">
        <v>123</v>
      </c>
      <c r="F455" s="4">
        <v>9756</v>
      </c>
      <c r="G455" s="38">
        <v>56595.72</v>
      </c>
    </row>
    <row r="456" spans="1:7" ht="15" customHeight="1">
      <c r="A456" s="5" t="s">
        <v>446</v>
      </c>
      <c r="B456" s="6" t="s">
        <v>312</v>
      </c>
      <c r="C456" s="6" t="s">
        <v>51</v>
      </c>
      <c r="D456" s="7">
        <v>112200</v>
      </c>
      <c r="E456" s="7">
        <v>692617.75</v>
      </c>
      <c r="F456" s="7" t="s">
        <v>123</v>
      </c>
      <c r="G456" s="39" t="s">
        <v>123</v>
      </c>
    </row>
    <row r="457" spans="1:7" ht="15" customHeight="1">
      <c r="A457" s="2" t="s">
        <v>446</v>
      </c>
      <c r="B457" s="3" t="s">
        <v>447</v>
      </c>
      <c r="C457" s="3" t="s">
        <v>51</v>
      </c>
      <c r="D457" s="4" t="s">
        <v>123</v>
      </c>
      <c r="E457" s="4" t="s">
        <v>123</v>
      </c>
      <c r="F457" s="4">
        <v>2000</v>
      </c>
      <c r="G457" s="38">
        <v>24185.61</v>
      </c>
    </row>
    <row r="458" spans="1:7" ht="15" customHeight="1">
      <c r="A458" s="5" t="s">
        <v>446</v>
      </c>
      <c r="B458" s="6" t="s">
        <v>312</v>
      </c>
      <c r="C458" s="6" t="s">
        <v>41</v>
      </c>
      <c r="D458" s="7">
        <v>12005</v>
      </c>
      <c r="E458" s="7">
        <v>87312.05</v>
      </c>
      <c r="F458" s="7" t="s">
        <v>123</v>
      </c>
      <c r="G458" s="39" t="s">
        <v>123</v>
      </c>
    </row>
    <row r="459" spans="1:7" ht="15" customHeight="1">
      <c r="A459" s="2" t="s">
        <v>446</v>
      </c>
      <c r="B459" s="3" t="s">
        <v>312</v>
      </c>
      <c r="C459" s="3" t="s">
        <v>94</v>
      </c>
      <c r="D459" s="4">
        <v>116904</v>
      </c>
      <c r="E459" s="4">
        <v>696744.94</v>
      </c>
      <c r="F459" s="4" t="s">
        <v>123</v>
      </c>
      <c r="G459" s="38" t="s">
        <v>123</v>
      </c>
    </row>
    <row r="460" spans="1:7" ht="15" customHeight="1">
      <c r="A460" s="5" t="s">
        <v>446</v>
      </c>
      <c r="B460" s="6" t="s">
        <v>312</v>
      </c>
      <c r="C460" s="6" t="s">
        <v>70</v>
      </c>
      <c r="D460" s="7">
        <v>400</v>
      </c>
      <c r="E460" s="7">
        <v>1736.97</v>
      </c>
      <c r="F460" s="7" t="s">
        <v>123</v>
      </c>
      <c r="G460" s="39" t="s">
        <v>123</v>
      </c>
    </row>
    <row r="461" spans="1:7" ht="15" customHeight="1">
      <c r="A461" s="2" t="s">
        <v>446</v>
      </c>
      <c r="B461" s="3" t="s">
        <v>447</v>
      </c>
      <c r="C461" s="3" t="s">
        <v>70</v>
      </c>
      <c r="D461" s="4" t="s">
        <v>123</v>
      </c>
      <c r="E461" s="4" t="s">
        <v>123</v>
      </c>
      <c r="F461" s="4">
        <v>1100</v>
      </c>
      <c r="G461" s="38">
        <v>5172.91</v>
      </c>
    </row>
    <row r="462" spans="1:7" ht="15" customHeight="1">
      <c r="A462" s="5" t="s">
        <v>446</v>
      </c>
      <c r="B462" s="6" t="s">
        <v>447</v>
      </c>
      <c r="C462" s="6" t="s">
        <v>65</v>
      </c>
      <c r="D462" s="7" t="s">
        <v>123</v>
      </c>
      <c r="E462" s="7" t="s">
        <v>123</v>
      </c>
      <c r="F462" s="7">
        <v>1620</v>
      </c>
      <c r="G462" s="39">
        <v>10793.2</v>
      </c>
    </row>
    <row r="463" spans="1:7" ht="15" customHeight="1">
      <c r="A463" s="2" t="s">
        <v>448</v>
      </c>
      <c r="B463" s="3" t="s">
        <v>280</v>
      </c>
      <c r="C463" s="3" t="s">
        <v>133</v>
      </c>
      <c r="D463" s="4" t="s">
        <v>123</v>
      </c>
      <c r="E463" s="4" t="s">
        <v>123</v>
      </c>
      <c r="F463" s="4">
        <v>200</v>
      </c>
      <c r="G463" s="38">
        <v>1540</v>
      </c>
    </row>
    <row r="464" spans="1:7" ht="15" customHeight="1">
      <c r="A464" s="5" t="s">
        <v>448</v>
      </c>
      <c r="B464" s="6" t="s">
        <v>280</v>
      </c>
      <c r="C464" s="6" t="s">
        <v>53</v>
      </c>
      <c r="D464" s="7" t="s">
        <v>123</v>
      </c>
      <c r="E464" s="7" t="s">
        <v>123</v>
      </c>
      <c r="F464" s="7">
        <v>61187.5</v>
      </c>
      <c r="G464" s="39">
        <v>866051.48</v>
      </c>
    </row>
    <row r="465" spans="1:7" ht="15" customHeight="1">
      <c r="A465" s="2" t="s">
        <v>448</v>
      </c>
      <c r="B465" s="3" t="s">
        <v>280</v>
      </c>
      <c r="C465" s="3" t="s">
        <v>55</v>
      </c>
      <c r="D465" s="4" t="s">
        <v>123</v>
      </c>
      <c r="E465" s="4" t="s">
        <v>123</v>
      </c>
      <c r="F465" s="4">
        <v>33850</v>
      </c>
      <c r="G465" s="38">
        <v>473617.13</v>
      </c>
    </row>
    <row r="466" spans="1:7" ht="15" customHeight="1">
      <c r="A466" s="5" t="s">
        <v>448</v>
      </c>
      <c r="B466" s="6" t="s">
        <v>280</v>
      </c>
      <c r="C466" s="6" t="s">
        <v>42</v>
      </c>
      <c r="D466" s="7" t="s">
        <v>123</v>
      </c>
      <c r="E466" s="7" t="s">
        <v>123</v>
      </c>
      <c r="F466" s="7">
        <v>53926.2</v>
      </c>
      <c r="G466" s="39">
        <v>625492.28</v>
      </c>
    </row>
    <row r="467" spans="1:7" ht="15" customHeight="1">
      <c r="A467" s="2" t="s">
        <v>448</v>
      </c>
      <c r="B467" s="3" t="s">
        <v>280</v>
      </c>
      <c r="C467" s="3" t="s">
        <v>151</v>
      </c>
      <c r="D467" s="4" t="s">
        <v>123</v>
      </c>
      <c r="E467" s="4" t="s">
        <v>123</v>
      </c>
      <c r="F467" s="4">
        <v>2080</v>
      </c>
      <c r="G467" s="38">
        <v>12771.38</v>
      </c>
    </row>
    <row r="468" spans="1:7" ht="15" customHeight="1">
      <c r="A468" s="5" t="s">
        <v>448</v>
      </c>
      <c r="B468" s="6" t="s">
        <v>280</v>
      </c>
      <c r="C468" s="6" t="s">
        <v>64</v>
      </c>
      <c r="D468" s="7" t="s">
        <v>123</v>
      </c>
      <c r="E468" s="7" t="s">
        <v>123</v>
      </c>
      <c r="F468" s="7">
        <v>32</v>
      </c>
      <c r="G468" s="39">
        <v>219.84</v>
      </c>
    </row>
    <row r="469" spans="1:7" ht="15" customHeight="1">
      <c r="A469" s="2" t="s">
        <v>449</v>
      </c>
      <c r="B469" s="3" t="s">
        <v>450</v>
      </c>
      <c r="C469" s="3" t="s">
        <v>62</v>
      </c>
      <c r="D469" s="4" t="s">
        <v>123</v>
      </c>
      <c r="E469" s="4" t="s">
        <v>123</v>
      </c>
      <c r="F469" s="4">
        <v>1.8</v>
      </c>
      <c r="G469" s="38">
        <v>0.4</v>
      </c>
    </row>
    <row r="470" spans="1:7" ht="15" customHeight="1">
      <c r="A470" s="5" t="s">
        <v>449</v>
      </c>
      <c r="B470" s="6" t="s">
        <v>450</v>
      </c>
      <c r="C470" s="6" t="s">
        <v>98</v>
      </c>
      <c r="D470" s="7" t="s">
        <v>123</v>
      </c>
      <c r="E470" s="7" t="s">
        <v>123</v>
      </c>
      <c r="F470" s="7">
        <v>9</v>
      </c>
      <c r="G470" s="39">
        <v>0.39</v>
      </c>
    </row>
    <row r="471" spans="1:7" ht="15" customHeight="1">
      <c r="A471" s="2" t="s">
        <v>451</v>
      </c>
      <c r="B471" s="3" t="s">
        <v>313</v>
      </c>
      <c r="C471" s="3" t="s">
        <v>42</v>
      </c>
      <c r="D471" s="4">
        <v>29125</v>
      </c>
      <c r="E471" s="4">
        <v>384808.21</v>
      </c>
      <c r="F471" s="4" t="s">
        <v>123</v>
      </c>
      <c r="G471" s="38" t="s">
        <v>123</v>
      </c>
    </row>
    <row r="472" spans="1:7" ht="15" customHeight="1">
      <c r="A472" s="5" t="s">
        <v>452</v>
      </c>
      <c r="B472" s="6" t="s">
        <v>314</v>
      </c>
      <c r="C472" s="6" t="s">
        <v>47</v>
      </c>
      <c r="D472" s="7">
        <v>76055</v>
      </c>
      <c r="E472" s="7">
        <v>1000075.95</v>
      </c>
      <c r="F472" s="7">
        <v>32450</v>
      </c>
      <c r="G472" s="39">
        <v>332384.37</v>
      </c>
    </row>
    <row r="473" spans="1:7" ht="15" customHeight="1">
      <c r="A473" s="2" t="s">
        <v>452</v>
      </c>
      <c r="B473" s="3" t="s">
        <v>314</v>
      </c>
      <c r="C473" s="3" t="s">
        <v>606</v>
      </c>
      <c r="D473" s="4">
        <v>655</v>
      </c>
      <c r="E473" s="4">
        <v>4052.02</v>
      </c>
      <c r="F473" s="4" t="s">
        <v>123</v>
      </c>
      <c r="G473" s="38" t="s">
        <v>123</v>
      </c>
    </row>
    <row r="474" spans="1:7" ht="15" customHeight="1">
      <c r="A474" s="5" t="s">
        <v>452</v>
      </c>
      <c r="B474" s="6" t="s">
        <v>314</v>
      </c>
      <c r="C474" s="6" t="s">
        <v>133</v>
      </c>
      <c r="D474" s="7" t="s">
        <v>123</v>
      </c>
      <c r="E474" s="7" t="s">
        <v>123</v>
      </c>
      <c r="F474" s="7">
        <v>643.5</v>
      </c>
      <c r="G474" s="39">
        <v>3577.86</v>
      </c>
    </row>
    <row r="475" spans="1:7" ht="15" customHeight="1">
      <c r="A475" s="2" t="s">
        <v>452</v>
      </c>
      <c r="B475" s="3" t="s">
        <v>314</v>
      </c>
      <c r="C475" s="3" t="s">
        <v>63</v>
      </c>
      <c r="D475" s="4" t="s">
        <v>123</v>
      </c>
      <c r="E475" s="4" t="s">
        <v>123</v>
      </c>
      <c r="F475" s="4">
        <v>3420</v>
      </c>
      <c r="G475" s="38">
        <v>21115.42</v>
      </c>
    </row>
    <row r="476" spans="1:7" ht="15" customHeight="1">
      <c r="A476" s="5" t="s">
        <v>452</v>
      </c>
      <c r="B476" s="6" t="s">
        <v>314</v>
      </c>
      <c r="C476" s="6" t="s">
        <v>134</v>
      </c>
      <c r="D476" s="7" t="s">
        <v>123</v>
      </c>
      <c r="E476" s="7" t="s">
        <v>123</v>
      </c>
      <c r="F476" s="7">
        <v>1600</v>
      </c>
      <c r="G476" s="39">
        <v>30691.46</v>
      </c>
    </row>
    <row r="477" spans="1:7" ht="15" customHeight="1">
      <c r="A477" s="2" t="s">
        <v>452</v>
      </c>
      <c r="B477" s="3" t="s">
        <v>314</v>
      </c>
      <c r="C477" s="3" t="s">
        <v>62</v>
      </c>
      <c r="D477" s="4">
        <v>3813.6</v>
      </c>
      <c r="E477" s="4">
        <v>47681.84</v>
      </c>
      <c r="F477" s="4">
        <v>13620</v>
      </c>
      <c r="G477" s="38">
        <v>223107</v>
      </c>
    </row>
    <row r="478" spans="1:7" ht="15" customHeight="1">
      <c r="A478" s="5" t="s">
        <v>452</v>
      </c>
      <c r="B478" s="6" t="s">
        <v>314</v>
      </c>
      <c r="C478" s="6" t="s">
        <v>53</v>
      </c>
      <c r="D478" s="7">
        <v>126547.13</v>
      </c>
      <c r="E478" s="7">
        <v>1520250.5</v>
      </c>
      <c r="F478" s="7">
        <v>112741</v>
      </c>
      <c r="G478" s="39">
        <v>1496390.93</v>
      </c>
    </row>
    <row r="479" spans="1:7" ht="15" customHeight="1">
      <c r="A479" s="2" t="s">
        <v>452</v>
      </c>
      <c r="B479" s="3" t="s">
        <v>314</v>
      </c>
      <c r="C479" s="3" t="s">
        <v>81</v>
      </c>
      <c r="D479" s="4">
        <v>97173</v>
      </c>
      <c r="E479" s="4">
        <v>1162458.3</v>
      </c>
      <c r="F479" s="4" t="s">
        <v>123</v>
      </c>
      <c r="G479" s="38" t="s">
        <v>123</v>
      </c>
    </row>
    <row r="480" spans="1:7" ht="15" customHeight="1">
      <c r="A480" s="5" t="s">
        <v>452</v>
      </c>
      <c r="B480" s="6" t="s">
        <v>314</v>
      </c>
      <c r="C480" s="6" t="s">
        <v>50</v>
      </c>
      <c r="D480" s="7">
        <v>1500</v>
      </c>
      <c r="E480" s="7">
        <v>20595.66</v>
      </c>
      <c r="F480" s="7" t="s">
        <v>123</v>
      </c>
      <c r="G480" s="39" t="s">
        <v>123</v>
      </c>
    </row>
    <row r="481" spans="1:7" ht="15" customHeight="1">
      <c r="A481" s="2" t="s">
        <v>452</v>
      </c>
      <c r="B481" s="3" t="s">
        <v>314</v>
      </c>
      <c r="C481" s="3" t="s">
        <v>51</v>
      </c>
      <c r="D481" s="4">
        <v>11000</v>
      </c>
      <c r="E481" s="4">
        <v>114638.22</v>
      </c>
      <c r="F481" s="4">
        <v>3630</v>
      </c>
      <c r="G481" s="38">
        <v>31966.91</v>
      </c>
    </row>
    <row r="482" spans="1:7" ht="15" customHeight="1">
      <c r="A482" s="5" t="s">
        <v>452</v>
      </c>
      <c r="B482" s="6" t="s">
        <v>314</v>
      </c>
      <c r="C482" s="6" t="s">
        <v>55</v>
      </c>
      <c r="D482" s="7">
        <v>21044</v>
      </c>
      <c r="E482" s="7">
        <v>297303.90999999997</v>
      </c>
      <c r="F482" s="7">
        <v>95070</v>
      </c>
      <c r="G482" s="39">
        <v>1428579.84</v>
      </c>
    </row>
    <row r="483" spans="1:7" ht="15" customHeight="1">
      <c r="A483" s="2" t="s">
        <v>452</v>
      </c>
      <c r="B483" s="3" t="s">
        <v>314</v>
      </c>
      <c r="C483" s="3" t="s">
        <v>607</v>
      </c>
      <c r="D483" s="4">
        <v>10240</v>
      </c>
      <c r="E483" s="4">
        <v>104224.2</v>
      </c>
      <c r="F483" s="4" t="s">
        <v>123</v>
      </c>
      <c r="G483" s="38" t="s">
        <v>123</v>
      </c>
    </row>
    <row r="484" spans="1:7" ht="15" customHeight="1">
      <c r="A484" s="5" t="s">
        <v>452</v>
      </c>
      <c r="B484" s="6" t="s">
        <v>314</v>
      </c>
      <c r="C484" s="6" t="s">
        <v>41</v>
      </c>
      <c r="D484" s="7">
        <v>10550</v>
      </c>
      <c r="E484" s="7">
        <v>104803.74</v>
      </c>
      <c r="F484" s="7">
        <v>18265</v>
      </c>
      <c r="G484" s="39">
        <v>130991.65</v>
      </c>
    </row>
    <row r="485" spans="1:7" ht="15" customHeight="1">
      <c r="A485" s="2" t="s">
        <v>452</v>
      </c>
      <c r="B485" s="3" t="s">
        <v>314</v>
      </c>
      <c r="C485" s="3" t="s">
        <v>91</v>
      </c>
      <c r="D485" s="4">
        <v>500</v>
      </c>
      <c r="E485" s="4">
        <v>7446.32</v>
      </c>
      <c r="F485" s="4">
        <v>1300</v>
      </c>
      <c r="G485" s="38">
        <v>15312.85</v>
      </c>
    </row>
    <row r="486" spans="1:7" ht="15" customHeight="1">
      <c r="A486" s="5" t="s">
        <v>452</v>
      </c>
      <c r="B486" s="6" t="s">
        <v>314</v>
      </c>
      <c r="C486" s="6" t="s">
        <v>60</v>
      </c>
      <c r="D486" s="7">
        <v>12540</v>
      </c>
      <c r="E486" s="7">
        <v>159503.32</v>
      </c>
      <c r="F486" s="7">
        <v>3150</v>
      </c>
      <c r="G486" s="39">
        <v>33277.760000000002</v>
      </c>
    </row>
    <row r="487" spans="1:7" ht="15" customHeight="1">
      <c r="A487" s="2" t="s">
        <v>452</v>
      </c>
      <c r="B487" s="3" t="s">
        <v>314</v>
      </c>
      <c r="C487" s="3" t="s">
        <v>42</v>
      </c>
      <c r="D487" s="4">
        <v>159668.79999999999</v>
      </c>
      <c r="E487" s="4">
        <v>1822626.82</v>
      </c>
      <c r="F487" s="4">
        <v>432811.9</v>
      </c>
      <c r="G487" s="38">
        <v>5000906.8099999996</v>
      </c>
    </row>
    <row r="488" spans="1:7" ht="15" customHeight="1">
      <c r="A488" s="5" t="s">
        <v>452</v>
      </c>
      <c r="B488" s="6" t="s">
        <v>314</v>
      </c>
      <c r="C488" s="6" t="s">
        <v>98</v>
      </c>
      <c r="D488" s="7" t="s">
        <v>123</v>
      </c>
      <c r="E488" s="7" t="s">
        <v>123</v>
      </c>
      <c r="F488" s="7">
        <v>9556.7000000000007</v>
      </c>
      <c r="G488" s="39">
        <v>150468.44</v>
      </c>
    </row>
    <row r="489" spans="1:7" ht="15" customHeight="1">
      <c r="A489" s="2" t="s">
        <v>452</v>
      </c>
      <c r="B489" s="3" t="s">
        <v>314</v>
      </c>
      <c r="C489" s="3" t="s">
        <v>102</v>
      </c>
      <c r="D489" s="4">
        <v>209</v>
      </c>
      <c r="E489" s="4">
        <v>1442.44</v>
      </c>
      <c r="F489" s="4">
        <v>100</v>
      </c>
      <c r="G489" s="38">
        <v>1710.3</v>
      </c>
    </row>
    <row r="490" spans="1:7" ht="15" customHeight="1">
      <c r="A490" s="5" t="s">
        <v>452</v>
      </c>
      <c r="B490" s="6" t="s">
        <v>314</v>
      </c>
      <c r="C490" s="6" t="s">
        <v>151</v>
      </c>
      <c r="D490" s="7">
        <v>1279</v>
      </c>
      <c r="E490" s="7">
        <v>8753.81</v>
      </c>
      <c r="F490" s="7" t="s">
        <v>123</v>
      </c>
      <c r="G490" s="39" t="s">
        <v>123</v>
      </c>
    </row>
    <row r="491" spans="1:7" ht="15" customHeight="1">
      <c r="A491" s="2" t="s">
        <v>452</v>
      </c>
      <c r="B491" s="3" t="s">
        <v>314</v>
      </c>
      <c r="C491" s="3" t="s">
        <v>549</v>
      </c>
      <c r="D491" s="4">
        <v>3050</v>
      </c>
      <c r="E491" s="4">
        <v>65069.05</v>
      </c>
      <c r="F491" s="4" t="s">
        <v>123</v>
      </c>
      <c r="G491" s="38" t="s">
        <v>123</v>
      </c>
    </row>
    <row r="492" spans="1:7" ht="15" customHeight="1">
      <c r="A492" s="5" t="s">
        <v>452</v>
      </c>
      <c r="B492" s="6" t="s">
        <v>314</v>
      </c>
      <c r="C492" s="6" t="s">
        <v>525</v>
      </c>
      <c r="D492" s="7">
        <v>2400</v>
      </c>
      <c r="E492" s="7">
        <v>26957.97</v>
      </c>
      <c r="F492" s="7" t="s">
        <v>123</v>
      </c>
      <c r="G492" s="39" t="s">
        <v>123</v>
      </c>
    </row>
    <row r="493" spans="1:7" ht="15" customHeight="1">
      <c r="A493" s="2" t="s">
        <v>452</v>
      </c>
      <c r="B493" s="3" t="s">
        <v>314</v>
      </c>
      <c r="C493" s="3" t="s">
        <v>82</v>
      </c>
      <c r="D493" s="4">
        <v>150</v>
      </c>
      <c r="E493" s="4">
        <v>1069.5</v>
      </c>
      <c r="F493" s="4" t="s">
        <v>123</v>
      </c>
      <c r="G493" s="38" t="s">
        <v>123</v>
      </c>
    </row>
    <row r="494" spans="1:7" ht="15" customHeight="1">
      <c r="A494" s="5" t="s">
        <v>453</v>
      </c>
      <c r="B494" s="6" t="s">
        <v>315</v>
      </c>
      <c r="C494" s="6" t="s">
        <v>47</v>
      </c>
      <c r="D494" s="7">
        <v>10000</v>
      </c>
      <c r="E494" s="7">
        <v>98168.18</v>
      </c>
      <c r="F494" s="7">
        <v>68056.5</v>
      </c>
      <c r="G494" s="39">
        <v>752834.13</v>
      </c>
    </row>
    <row r="495" spans="1:7" ht="15" customHeight="1">
      <c r="A495" s="2" t="s">
        <v>453</v>
      </c>
      <c r="B495" s="3" t="s">
        <v>315</v>
      </c>
      <c r="C495" s="3" t="s">
        <v>134</v>
      </c>
      <c r="D495" s="4" t="s">
        <v>123</v>
      </c>
      <c r="E495" s="4" t="s">
        <v>123</v>
      </c>
      <c r="F495" s="4">
        <v>2000</v>
      </c>
      <c r="G495" s="38">
        <v>29273.94</v>
      </c>
    </row>
    <row r="496" spans="1:7" ht="15" customHeight="1">
      <c r="A496" s="5" t="s">
        <v>453</v>
      </c>
      <c r="B496" s="6" t="s">
        <v>315</v>
      </c>
      <c r="C496" s="6" t="s">
        <v>62</v>
      </c>
      <c r="D496" s="7">
        <v>544.79999999999995</v>
      </c>
      <c r="E496" s="7">
        <v>6888.16</v>
      </c>
      <c r="F496" s="7">
        <v>16.2</v>
      </c>
      <c r="G496" s="39">
        <v>3.57</v>
      </c>
    </row>
    <row r="497" spans="1:7" ht="15" customHeight="1">
      <c r="A497" s="2" t="s">
        <v>453</v>
      </c>
      <c r="B497" s="3" t="s">
        <v>315</v>
      </c>
      <c r="C497" s="3" t="s">
        <v>53</v>
      </c>
      <c r="D497" s="4">
        <v>30645</v>
      </c>
      <c r="E497" s="4">
        <v>364452.93</v>
      </c>
      <c r="F497" s="4">
        <v>15226.72</v>
      </c>
      <c r="G497" s="38">
        <v>192498.9</v>
      </c>
    </row>
    <row r="498" spans="1:7" ht="15" customHeight="1">
      <c r="A498" s="5" t="s">
        <v>453</v>
      </c>
      <c r="B498" s="6" t="s">
        <v>315</v>
      </c>
      <c r="C498" s="6" t="s">
        <v>81</v>
      </c>
      <c r="D498" s="7">
        <v>67.5</v>
      </c>
      <c r="E498" s="7">
        <v>767.17</v>
      </c>
      <c r="F498" s="7" t="s">
        <v>123</v>
      </c>
      <c r="G498" s="39" t="s">
        <v>123</v>
      </c>
    </row>
    <row r="499" spans="1:7" ht="15" customHeight="1">
      <c r="A499" s="2" t="s">
        <v>453</v>
      </c>
      <c r="B499" s="3" t="s">
        <v>315</v>
      </c>
      <c r="C499" s="3" t="s">
        <v>50</v>
      </c>
      <c r="D499" s="4">
        <v>500</v>
      </c>
      <c r="E499" s="4">
        <v>6887.06</v>
      </c>
      <c r="F499" s="4" t="s">
        <v>123</v>
      </c>
      <c r="G499" s="38" t="s">
        <v>123</v>
      </c>
    </row>
    <row r="500" spans="1:7" ht="15" customHeight="1">
      <c r="A500" s="5" t="s">
        <v>453</v>
      </c>
      <c r="B500" s="6" t="s">
        <v>315</v>
      </c>
      <c r="C500" s="6" t="s">
        <v>51</v>
      </c>
      <c r="D500" s="7" t="s">
        <v>123</v>
      </c>
      <c r="E500" s="7" t="s">
        <v>123</v>
      </c>
      <c r="F500" s="7">
        <v>6280</v>
      </c>
      <c r="G500" s="39">
        <v>56653.62</v>
      </c>
    </row>
    <row r="501" spans="1:7" ht="15" customHeight="1">
      <c r="A501" s="2" t="s">
        <v>453</v>
      </c>
      <c r="B501" s="3" t="s">
        <v>315</v>
      </c>
      <c r="C501" s="3" t="s">
        <v>55</v>
      </c>
      <c r="D501" s="4">
        <v>26865</v>
      </c>
      <c r="E501" s="4">
        <v>362150.83</v>
      </c>
      <c r="F501" s="4">
        <v>29223</v>
      </c>
      <c r="G501" s="38">
        <v>445791.47</v>
      </c>
    </row>
    <row r="502" spans="1:7" ht="15" customHeight="1">
      <c r="A502" s="5" t="s">
        <v>453</v>
      </c>
      <c r="B502" s="6" t="s">
        <v>315</v>
      </c>
      <c r="C502" s="6" t="s">
        <v>41</v>
      </c>
      <c r="D502" s="7">
        <v>11782</v>
      </c>
      <c r="E502" s="7">
        <v>159085.32999999999</v>
      </c>
      <c r="F502" s="7" t="s">
        <v>123</v>
      </c>
      <c r="G502" s="39" t="s">
        <v>123</v>
      </c>
    </row>
    <row r="503" spans="1:7" ht="15" customHeight="1">
      <c r="A503" s="2" t="s">
        <v>453</v>
      </c>
      <c r="B503" s="3" t="s">
        <v>315</v>
      </c>
      <c r="C503" s="3" t="s">
        <v>91</v>
      </c>
      <c r="D503" s="4">
        <v>1200</v>
      </c>
      <c r="E503" s="4">
        <v>17767.45</v>
      </c>
      <c r="F503" s="4">
        <v>400</v>
      </c>
      <c r="G503" s="38">
        <v>5445.23</v>
      </c>
    </row>
    <row r="504" spans="1:7" ht="15" customHeight="1">
      <c r="A504" s="5" t="s">
        <v>453</v>
      </c>
      <c r="B504" s="6" t="s">
        <v>315</v>
      </c>
      <c r="C504" s="6" t="s">
        <v>60</v>
      </c>
      <c r="D504" s="7" t="s">
        <v>123</v>
      </c>
      <c r="E504" s="7" t="s">
        <v>123</v>
      </c>
      <c r="F504" s="7">
        <v>3600</v>
      </c>
      <c r="G504" s="39">
        <v>41951.63</v>
      </c>
    </row>
    <row r="505" spans="1:7" ht="15" customHeight="1">
      <c r="A505" s="2" t="s">
        <v>453</v>
      </c>
      <c r="B505" s="3" t="s">
        <v>315</v>
      </c>
      <c r="C505" s="3" t="s">
        <v>42</v>
      </c>
      <c r="D505" s="4">
        <v>75307.600000000006</v>
      </c>
      <c r="E505" s="4">
        <v>905625.97</v>
      </c>
      <c r="F505" s="4">
        <v>119036.5</v>
      </c>
      <c r="G505" s="38">
        <v>1446829.87</v>
      </c>
    </row>
    <row r="506" spans="1:7" ht="15" customHeight="1">
      <c r="A506" s="5" t="s">
        <v>453</v>
      </c>
      <c r="B506" s="6" t="s">
        <v>315</v>
      </c>
      <c r="C506" s="6" t="s">
        <v>102</v>
      </c>
      <c r="D506" s="7" t="s">
        <v>123</v>
      </c>
      <c r="E506" s="7" t="s">
        <v>123</v>
      </c>
      <c r="F506" s="7">
        <v>100</v>
      </c>
      <c r="G506" s="39">
        <v>1512.96</v>
      </c>
    </row>
    <row r="507" spans="1:7" ht="15" customHeight="1">
      <c r="A507" s="2" t="s">
        <v>453</v>
      </c>
      <c r="B507" s="3" t="s">
        <v>315</v>
      </c>
      <c r="C507" s="3" t="s">
        <v>66</v>
      </c>
      <c r="D507" s="4" t="s">
        <v>123</v>
      </c>
      <c r="E507" s="4" t="s">
        <v>123</v>
      </c>
      <c r="F507" s="4">
        <v>500</v>
      </c>
      <c r="G507" s="38">
        <v>6316.04</v>
      </c>
    </row>
    <row r="508" spans="1:7" ht="15" customHeight="1">
      <c r="A508" s="5" t="s">
        <v>453</v>
      </c>
      <c r="B508" s="6" t="s">
        <v>315</v>
      </c>
      <c r="C508" s="6" t="s">
        <v>525</v>
      </c>
      <c r="D508" s="7">
        <v>2400</v>
      </c>
      <c r="E508" s="7">
        <v>26930.43</v>
      </c>
      <c r="F508" s="7" t="s">
        <v>123</v>
      </c>
      <c r="G508" s="39" t="s">
        <v>123</v>
      </c>
    </row>
    <row r="509" spans="1:7" ht="15" customHeight="1">
      <c r="A509" s="2" t="s">
        <v>453</v>
      </c>
      <c r="B509" s="3" t="s">
        <v>315</v>
      </c>
      <c r="C509" s="3" t="s">
        <v>345</v>
      </c>
      <c r="D509" s="4" t="s">
        <v>123</v>
      </c>
      <c r="E509" s="4" t="s">
        <v>123</v>
      </c>
      <c r="F509" s="4">
        <v>5664</v>
      </c>
      <c r="G509" s="38">
        <v>29827.21</v>
      </c>
    </row>
    <row r="510" spans="1:7" ht="15" customHeight="1">
      <c r="A510" s="5" t="s">
        <v>454</v>
      </c>
      <c r="B510" s="6" t="s">
        <v>316</v>
      </c>
      <c r="C510" s="6" t="s">
        <v>47</v>
      </c>
      <c r="D510" s="7">
        <v>5185</v>
      </c>
      <c r="E510" s="7">
        <v>44947.97</v>
      </c>
      <c r="F510" s="7" t="s">
        <v>123</v>
      </c>
      <c r="G510" s="39" t="s">
        <v>123</v>
      </c>
    </row>
    <row r="511" spans="1:7" ht="15" customHeight="1">
      <c r="A511" s="2" t="s">
        <v>454</v>
      </c>
      <c r="B511" s="3" t="s">
        <v>316</v>
      </c>
      <c r="C511" s="3" t="s">
        <v>100</v>
      </c>
      <c r="D511" s="4">
        <v>2000</v>
      </c>
      <c r="E511" s="4">
        <v>12892.59</v>
      </c>
      <c r="F511" s="4" t="s">
        <v>123</v>
      </c>
      <c r="G511" s="38" t="s">
        <v>123</v>
      </c>
    </row>
    <row r="512" spans="1:7" ht="15" customHeight="1">
      <c r="A512" s="5" t="s">
        <v>454</v>
      </c>
      <c r="B512" s="6" t="s">
        <v>316</v>
      </c>
      <c r="C512" s="6" t="s">
        <v>60</v>
      </c>
      <c r="D512" s="7">
        <v>3600</v>
      </c>
      <c r="E512" s="7">
        <v>40203.519999999997</v>
      </c>
      <c r="F512" s="7" t="s">
        <v>123</v>
      </c>
      <c r="G512" s="39" t="s">
        <v>123</v>
      </c>
    </row>
    <row r="513" spans="1:7" ht="15" customHeight="1">
      <c r="A513" s="2" t="s">
        <v>454</v>
      </c>
      <c r="B513" s="3" t="s">
        <v>316</v>
      </c>
      <c r="C513" s="3" t="s">
        <v>98</v>
      </c>
      <c r="D513" s="4" t="s">
        <v>123</v>
      </c>
      <c r="E513" s="4" t="s">
        <v>123</v>
      </c>
      <c r="F513" s="4">
        <v>16368.2</v>
      </c>
      <c r="G513" s="38">
        <v>288121.40000000002</v>
      </c>
    </row>
    <row r="514" spans="1:7" ht="15" customHeight="1">
      <c r="A514" s="5" t="s">
        <v>454</v>
      </c>
      <c r="B514" s="6" t="s">
        <v>316</v>
      </c>
      <c r="C514" s="6" t="s">
        <v>70</v>
      </c>
      <c r="D514" s="7">
        <v>215</v>
      </c>
      <c r="E514" s="7">
        <v>1510.25</v>
      </c>
      <c r="F514" s="7" t="s">
        <v>123</v>
      </c>
      <c r="G514" s="39" t="s">
        <v>123</v>
      </c>
    </row>
    <row r="515" spans="1:7" ht="15" customHeight="1">
      <c r="A515" s="2" t="s">
        <v>317</v>
      </c>
      <c r="B515" s="3" t="s">
        <v>318</v>
      </c>
      <c r="C515" s="3" t="s">
        <v>62</v>
      </c>
      <c r="D515" s="4">
        <v>40</v>
      </c>
      <c r="E515" s="4">
        <v>510.5</v>
      </c>
      <c r="F515" s="4" t="s">
        <v>123</v>
      </c>
      <c r="G515" s="38" t="s">
        <v>123</v>
      </c>
    </row>
    <row r="516" spans="1:7" ht="15" customHeight="1">
      <c r="A516" s="5" t="s">
        <v>317</v>
      </c>
      <c r="B516" s="6" t="s">
        <v>318</v>
      </c>
      <c r="C516" s="6" t="s">
        <v>81</v>
      </c>
      <c r="D516" s="7">
        <v>290</v>
      </c>
      <c r="E516" s="7">
        <v>1489.96</v>
      </c>
      <c r="F516" s="7" t="s">
        <v>123</v>
      </c>
      <c r="G516" s="39" t="s">
        <v>123</v>
      </c>
    </row>
    <row r="517" spans="1:7" ht="15" customHeight="1">
      <c r="A517" s="2" t="s">
        <v>317</v>
      </c>
      <c r="B517" s="3" t="s">
        <v>318</v>
      </c>
      <c r="C517" s="3" t="s">
        <v>41</v>
      </c>
      <c r="D517" s="4">
        <v>1780</v>
      </c>
      <c r="E517" s="4">
        <v>20676.07</v>
      </c>
      <c r="F517" s="4" t="s">
        <v>123</v>
      </c>
      <c r="G517" s="38" t="s">
        <v>123</v>
      </c>
    </row>
    <row r="518" spans="1:7" ht="15" customHeight="1">
      <c r="A518" s="5" t="s">
        <v>317</v>
      </c>
      <c r="B518" s="6" t="s">
        <v>318</v>
      </c>
      <c r="C518" s="6" t="s">
        <v>42</v>
      </c>
      <c r="D518" s="7">
        <v>2590</v>
      </c>
      <c r="E518" s="7">
        <v>28355.89</v>
      </c>
      <c r="F518" s="7">
        <v>3505</v>
      </c>
      <c r="G518" s="39">
        <v>19502.21</v>
      </c>
    </row>
    <row r="519" spans="1:7" ht="15" customHeight="1">
      <c r="A519" s="2" t="s">
        <v>317</v>
      </c>
      <c r="B519" s="3" t="s">
        <v>318</v>
      </c>
      <c r="C519" s="3" t="s">
        <v>43</v>
      </c>
      <c r="D519" s="4">
        <v>1689.5</v>
      </c>
      <c r="E519" s="4">
        <v>10532.39</v>
      </c>
      <c r="F519" s="4" t="s">
        <v>123</v>
      </c>
      <c r="G519" s="38" t="s">
        <v>123</v>
      </c>
    </row>
    <row r="520" spans="1:7" ht="15" customHeight="1">
      <c r="A520" s="5" t="s">
        <v>319</v>
      </c>
      <c r="B520" s="6" t="s">
        <v>320</v>
      </c>
      <c r="C520" s="6" t="s">
        <v>47</v>
      </c>
      <c r="D520" s="7" t="s">
        <v>123</v>
      </c>
      <c r="E520" s="7" t="s">
        <v>123</v>
      </c>
      <c r="F520" s="7">
        <v>48379.8</v>
      </c>
      <c r="G520" s="39">
        <v>693260.2</v>
      </c>
    </row>
    <row r="521" spans="1:7" ht="15" customHeight="1">
      <c r="A521" s="2" t="s">
        <v>319</v>
      </c>
      <c r="B521" s="3" t="s">
        <v>320</v>
      </c>
      <c r="C521" s="3" t="s">
        <v>41</v>
      </c>
      <c r="D521" s="4">
        <v>220</v>
      </c>
      <c r="E521" s="4">
        <v>2505.08</v>
      </c>
      <c r="F521" s="4" t="s">
        <v>123</v>
      </c>
      <c r="G521" s="38" t="s">
        <v>123</v>
      </c>
    </row>
    <row r="522" spans="1:7" ht="15" customHeight="1">
      <c r="A522" s="5" t="s">
        <v>319</v>
      </c>
      <c r="B522" s="6" t="s">
        <v>320</v>
      </c>
      <c r="C522" s="6" t="s">
        <v>42</v>
      </c>
      <c r="D522" s="7" t="s">
        <v>123</v>
      </c>
      <c r="E522" s="7" t="s">
        <v>123</v>
      </c>
      <c r="F522" s="7">
        <v>3205</v>
      </c>
      <c r="G522" s="39">
        <v>17830.43</v>
      </c>
    </row>
    <row r="523" spans="1:7" ht="15" customHeight="1">
      <c r="A523" s="2" t="s">
        <v>455</v>
      </c>
      <c r="B523" s="3" t="s">
        <v>456</v>
      </c>
      <c r="C523" s="3" t="s">
        <v>47</v>
      </c>
      <c r="D523" s="4" t="s">
        <v>123</v>
      </c>
      <c r="E523" s="4" t="s">
        <v>123</v>
      </c>
      <c r="F523" s="4">
        <v>530935</v>
      </c>
      <c r="G523" s="38">
        <v>5250304.7699999996</v>
      </c>
    </row>
    <row r="524" spans="1:7" ht="15" customHeight="1">
      <c r="A524" s="5" t="s">
        <v>455</v>
      </c>
      <c r="B524" s="6" t="s">
        <v>456</v>
      </c>
      <c r="C524" s="6" t="s">
        <v>63</v>
      </c>
      <c r="D524" s="7" t="s">
        <v>123</v>
      </c>
      <c r="E524" s="7" t="s">
        <v>123</v>
      </c>
      <c r="F524" s="7">
        <v>14321.53</v>
      </c>
      <c r="G524" s="39">
        <v>141064.24</v>
      </c>
    </row>
    <row r="525" spans="1:7" ht="15" customHeight="1">
      <c r="A525" s="2" t="s">
        <v>455</v>
      </c>
      <c r="B525" s="3" t="s">
        <v>456</v>
      </c>
      <c r="C525" s="3" t="s">
        <v>134</v>
      </c>
      <c r="D525" s="4" t="s">
        <v>123</v>
      </c>
      <c r="E525" s="4" t="s">
        <v>123</v>
      </c>
      <c r="F525" s="4">
        <v>1485</v>
      </c>
      <c r="G525" s="38">
        <v>15645.88</v>
      </c>
    </row>
    <row r="526" spans="1:7" ht="15" customHeight="1">
      <c r="A526" s="5" t="s">
        <v>455</v>
      </c>
      <c r="B526" s="6" t="s">
        <v>456</v>
      </c>
      <c r="C526" s="6" t="s">
        <v>53</v>
      </c>
      <c r="D526" s="7" t="s">
        <v>123</v>
      </c>
      <c r="E526" s="7" t="s">
        <v>123</v>
      </c>
      <c r="F526" s="7">
        <v>5550</v>
      </c>
      <c r="G526" s="39">
        <v>58438.48</v>
      </c>
    </row>
    <row r="527" spans="1:7" ht="15" customHeight="1">
      <c r="A527" s="2" t="s">
        <v>455</v>
      </c>
      <c r="B527" s="3" t="s">
        <v>456</v>
      </c>
      <c r="C527" s="3" t="s">
        <v>51</v>
      </c>
      <c r="D527" s="4" t="s">
        <v>123</v>
      </c>
      <c r="E527" s="4" t="s">
        <v>123</v>
      </c>
      <c r="F527" s="4">
        <v>60830</v>
      </c>
      <c r="G527" s="38">
        <v>586715.12</v>
      </c>
    </row>
    <row r="528" spans="1:7" ht="15" customHeight="1">
      <c r="A528" s="5" t="s">
        <v>455</v>
      </c>
      <c r="B528" s="6" t="s">
        <v>456</v>
      </c>
      <c r="C528" s="6" t="s">
        <v>41</v>
      </c>
      <c r="D528" s="7" t="s">
        <v>123</v>
      </c>
      <c r="E528" s="7" t="s">
        <v>123</v>
      </c>
      <c r="F528" s="7">
        <v>266773</v>
      </c>
      <c r="G528" s="39">
        <v>2419683.69</v>
      </c>
    </row>
    <row r="529" spans="1:7" ht="15" customHeight="1">
      <c r="A529" s="2" t="s">
        <v>455</v>
      </c>
      <c r="B529" s="3" t="s">
        <v>456</v>
      </c>
      <c r="C529" s="3" t="s">
        <v>102</v>
      </c>
      <c r="D529" s="4" t="s">
        <v>123</v>
      </c>
      <c r="E529" s="4" t="s">
        <v>123</v>
      </c>
      <c r="F529" s="4">
        <v>633.6</v>
      </c>
      <c r="G529" s="38">
        <v>7918.96</v>
      </c>
    </row>
    <row r="530" spans="1:7" ht="15" customHeight="1">
      <c r="A530" s="5" t="s">
        <v>455</v>
      </c>
      <c r="B530" s="6" t="s">
        <v>456</v>
      </c>
      <c r="C530" s="6" t="s">
        <v>178</v>
      </c>
      <c r="D530" s="7" t="s">
        <v>123</v>
      </c>
      <c r="E530" s="7" t="s">
        <v>123</v>
      </c>
      <c r="F530" s="7">
        <v>4000</v>
      </c>
      <c r="G530" s="39">
        <v>41128.78</v>
      </c>
    </row>
    <row r="531" spans="1:7" ht="15" customHeight="1">
      <c r="A531" s="2" t="s">
        <v>455</v>
      </c>
      <c r="B531" s="3" t="s">
        <v>456</v>
      </c>
      <c r="C531" s="3" t="s">
        <v>65</v>
      </c>
      <c r="D531" s="4" t="s">
        <v>123</v>
      </c>
      <c r="E531" s="4" t="s">
        <v>123</v>
      </c>
      <c r="F531" s="4">
        <v>600</v>
      </c>
      <c r="G531" s="38">
        <v>5086.67</v>
      </c>
    </row>
    <row r="532" spans="1:7" ht="15" customHeight="1">
      <c r="A532" s="5" t="s">
        <v>457</v>
      </c>
      <c r="B532" s="6" t="s">
        <v>321</v>
      </c>
      <c r="C532" s="6" t="s">
        <v>47</v>
      </c>
      <c r="D532" s="7">
        <v>760731.75</v>
      </c>
      <c r="E532" s="7">
        <v>7858351.5800000001</v>
      </c>
      <c r="F532" s="7" t="s">
        <v>123</v>
      </c>
      <c r="G532" s="39" t="s">
        <v>123</v>
      </c>
    </row>
    <row r="533" spans="1:7" ht="15" customHeight="1">
      <c r="A533" s="2" t="s">
        <v>457</v>
      </c>
      <c r="B533" s="3" t="s">
        <v>280</v>
      </c>
      <c r="C533" s="3" t="s">
        <v>47</v>
      </c>
      <c r="D533" s="4" t="s">
        <v>123</v>
      </c>
      <c r="E533" s="4" t="s">
        <v>123</v>
      </c>
      <c r="F533" s="4">
        <v>105084.75</v>
      </c>
      <c r="G533" s="38">
        <v>1060788.17</v>
      </c>
    </row>
    <row r="534" spans="1:7" ht="15" customHeight="1">
      <c r="A534" s="5" t="s">
        <v>457</v>
      </c>
      <c r="B534" s="6" t="s">
        <v>321</v>
      </c>
      <c r="C534" s="6" t="s">
        <v>63</v>
      </c>
      <c r="D534" s="7">
        <v>21342.639999999999</v>
      </c>
      <c r="E534" s="7">
        <v>222190</v>
      </c>
      <c r="F534" s="7" t="s">
        <v>123</v>
      </c>
      <c r="G534" s="39" t="s">
        <v>123</v>
      </c>
    </row>
    <row r="535" spans="1:7" ht="15" customHeight="1">
      <c r="A535" s="2" t="s">
        <v>457</v>
      </c>
      <c r="B535" s="3" t="s">
        <v>321</v>
      </c>
      <c r="C535" s="3" t="s">
        <v>53</v>
      </c>
      <c r="D535" s="4">
        <v>1260</v>
      </c>
      <c r="E535" s="4">
        <v>12813.74</v>
      </c>
      <c r="F535" s="4" t="s">
        <v>123</v>
      </c>
      <c r="G535" s="38" t="s">
        <v>123</v>
      </c>
    </row>
    <row r="536" spans="1:7" ht="15" customHeight="1">
      <c r="A536" s="5" t="s">
        <v>457</v>
      </c>
      <c r="B536" s="6" t="s">
        <v>321</v>
      </c>
      <c r="C536" s="6" t="s">
        <v>51</v>
      </c>
      <c r="D536" s="7">
        <v>75066</v>
      </c>
      <c r="E536" s="7">
        <v>750806.01</v>
      </c>
      <c r="F536" s="7" t="s">
        <v>123</v>
      </c>
      <c r="G536" s="39" t="s">
        <v>123</v>
      </c>
    </row>
    <row r="537" spans="1:7" ht="15" customHeight="1">
      <c r="A537" s="2" t="s">
        <v>457</v>
      </c>
      <c r="B537" s="3" t="s">
        <v>321</v>
      </c>
      <c r="C537" s="3" t="s">
        <v>41</v>
      </c>
      <c r="D537" s="4">
        <v>221282</v>
      </c>
      <c r="E537" s="4">
        <v>2107606.67</v>
      </c>
      <c r="F537" s="4" t="s">
        <v>123</v>
      </c>
      <c r="G537" s="38" t="s">
        <v>123</v>
      </c>
    </row>
    <row r="538" spans="1:7" ht="15" customHeight="1">
      <c r="A538" s="5" t="s">
        <v>457</v>
      </c>
      <c r="B538" s="6" t="s">
        <v>321</v>
      </c>
      <c r="C538" s="6" t="s">
        <v>42</v>
      </c>
      <c r="D538" s="7">
        <v>2760</v>
      </c>
      <c r="E538" s="7">
        <v>25195.49</v>
      </c>
      <c r="F538" s="7" t="s">
        <v>123</v>
      </c>
      <c r="G538" s="39" t="s">
        <v>123</v>
      </c>
    </row>
    <row r="539" spans="1:7" ht="15" customHeight="1">
      <c r="A539" s="2" t="s">
        <v>458</v>
      </c>
      <c r="B539" s="3" t="s">
        <v>280</v>
      </c>
      <c r="C539" s="3" t="s">
        <v>56</v>
      </c>
      <c r="D539" s="4" t="s">
        <v>123</v>
      </c>
      <c r="E539" s="4" t="s">
        <v>123</v>
      </c>
      <c r="F539" s="4">
        <v>1100</v>
      </c>
      <c r="G539" s="38">
        <v>52250</v>
      </c>
    </row>
    <row r="540" spans="1:7" ht="15" customHeight="1">
      <c r="A540" s="5" t="s">
        <v>459</v>
      </c>
      <c r="B540" s="6" t="s">
        <v>323</v>
      </c>
      <c r="C540" s="6" t="s">
        <v>42</v>
      </c>
      <c r="D540" s="7">
        <v>2760</v>
      </c>
      <c r="E540" s="7">
        <v>35181.32</v>
      </c>
      <c r="F540" s="7" t="s">
        <v>123</v>
      </c>
      <c r="G540" s="39" t="s">
        <v>123</v>
      </c>
    </row>
    <row r="541" spans="1:7" ht="15" customHeight="1">
      <c r="A541" s="2" t="s">
        <v>459</v>
      </c>
      <c r="B541" s="3" t="s">
        <v>323</v>
      </c>
      <c r="C541" s="3" t="s">
        <v>43</v>
      </c>
      <c r="D541" s="4">
        <v>2007</v>
      </c>
      <c r="E541" s="4">
        <v>38761.24</v>
      </c>
      <c r="F541" s="4" t="s">
        <v>123</v>
      </c>
      <c r="G541" s="38" t="s">
        <v>123</v>
      </c>
    </row>
    <row r="542" spans="1:7" ht="15" customHeight="1">
      <c r="A542" s="5" t="s">
        <v>460</v>
      </c>
      <c r="B542" s="6" t="s">
        <v>322</v>
      </c>
      <c r="C542" s="6" t="s">
        <v>44</v>
      </c>
      <c r="D542" s="7">
        <v>17994</v>
      </c>
      <c r="E542" s="7">
        <v>273651.49</v>
      </c>
      <c r="F542" s="7" t="s">
        <v>123</v>
      </c>
      <c r="G542" s="39" t="s">
        <v>123</v>
      </c>
    </row>
    <row r="543" spans="1:7" ht="15" customHeight="1">
      <c r="A543" s="2" t="s">
        <v>460</v>
      </c>
      <c r="B543" s="3" t="s">
        <v>322</v>
      </c>
      <c r="C543" s="3" t="s">
        <v>42</v>
      </c>
      <c r="D543" s="4">
        <v>1050</v>
      </c>
      <c r="E543" s="4">
        <v>8862.49</v>
      </c>
      <c r="F543" s="4" t="s">
        <v>123</v>
      </c>
      <c r="G543" s="38" t="s">
        <v>123</v>
      </c>
    </row>
    <row r="544" spans="1:7" ht="15" customHeight="1">
      <c r="A544" s="5" t="s">
        <v>461</v>
      </c>
      <c r="B544" s="6" t="s">
        <v>280</v>
      </c>
      <c r="C544" s="6" t="s">
        <v>133</v>
      </c>
      <c r="D544" s="7" t="s">
        <v>123</v>
      </c>
      <c r="E544" s="7" t="s">
        <v>123</v>
      </c>
      <c r="F544" s="7">
        <v>240</v>
      </c>
      <c r="G544" s="39">
        <v>3648</v>
      </c>
    </row>
    <row r="545" spans="1:7" ht="15" customHeight="1">
      <c r="A545" s="2" t="s">
        <v>461</v>
      </c>
      <c r="B545" s="3" t="s">
        <v>280</v>
      </c>
      <c r="C545" s="3" t="s">
        <v>42</v>
      </c>
      <c r="D545" s="4" t="s">
        <v>123</v>
      </c>
      <c r="E545" s="4" t="s">
        <v>123</v>
      </c>
      <c r="F545" s="4">
        <v>1784</v>
      </c>
      <c r="G545" s="38">
        <v>10617.57</v>
      </c>
    </row>
    <row r="546" spans="1:7" ht="15" customHeight="1">
      <c r="A546" s="5" t="s">
        <v>461</v>
      </c>
      <c r="B546" s="6" t="s">
        <v>280</v>
      </c>
      <c r="C546" s="6" t="s">
        <v>64</v>
      </c>
      <c r="D546" s="7" t="s">
        <v>123</v>
      </c>
      <c r="E546" s="7" t="s">
        <v>123</v>
      </c>
      <c r="F546" s="7">
        <v>96</v>
      </c>
      <c r="G546" s="39">
        <v>1459.2</v>
      </c>
    </row>
    <row r="547" spans="1:7" ht="15" customHeight="1">
      <c r="A547" s="2" t="s">
        <v>461</v>
      </c>
      <c r="B547" s="3" t="s">
        <v>280</v>
      </c>
      <c r="C547" s="3" t="s">
        <v>43</v>
      </c>
      <c r="D547" s="4" t="s">
        <v>123</v>
      </c>
      <c r="E547" s="4" t="s">
        <v>123</v>
      </c>
      <c r="F547" s="4">
        <v>655</v>
      </c>
      <c r="G547" s="38">
        <v>15296.2</v>
      </c>
    </row>
    <row r="548" spans="1:7" ht="15" customHeight="1">
      <c r="A548" s="5" t="s">
        <v>462</v>
      </c>
      <c r="B548" s="6" t="s">
        <v>324</v>
      </c>
      <c r="C548" s="6" t="s">
        <v>43</v>
      </c>
      <c r="D548" s="7">
        <v>1360.5</v>
      </c>
      <c r="E548" s="7">
        <v>25013.75</v>
      </c>
      <c r="F548" s="7" t="s">
        <v>123</v>
      </c>
      <c r="G548" s="39" t="s">
        <v>123</v>
      </c>
    </row>
    <row r="549" spans="1:7" ht="15" customHeight="1">
      <c r="A549" s="2" t="s">
        <v>550</v>
      </c>
      <c r="B549" s="3" t="s">
        <v>280</v>
      </c>
      <c r="C549" s="3" t="s">
        <v>43</v>
      </c>
      <c r="D549" s="4" t="s">
        <v>123</v>
      </c>
      <c r="E549" s="4" t="s">
        <v>123</v>
      </c>
      <c r="F549" s="4">
        <v>90</v>
      </c>
      <c r="G549" s="38">
        <v>589.98</v>
      </c>
    </row>
    <row r="550" spans="1:7" ht="15" customHeight="1">
      <c r="A550" s="5" t="s">
        <v>325</v>
      </c>
      <c r="B550" s="6" t="s">
        <v>326</v>
      </c>
      <c r="C550" s="6" t="s">
        <v>44</v>
      </c>
      <c r="D550" s="7">
        <v>1558</v>
      </c>
      <c r="E550" s="7">
        <v>22645.9</v>
      </c>
      <c r="F550" s="7">
        <v>484</v>
      </c>
      <c r="G550" s="39">
        <v>5200.95</v>
      </c>
    </row>
    <row r="551" spans="1:7" ht="15" customHeight="1">
      <c r="A551" s="2" t="s">
        <v>325</v>
      </c>
      <c r="B551" s="3" t="s">
        <v>326</v>
      </c>
      <c r="C551" s="3" t="s">
        <v>42</v>
      </c>
      <c r="D551" s="4" t="s">
        <v>123</v>
      </c>
      <c r="E551" s="4" t="s">
        <v>123</v>
      </c>
      <c r="F551" s="4">
        <v>7000</v>
      </c>
      <c r="G551" s="38">
        <v>71300.52</v>
      </c>
    </row>
    <row r="552" spans="1:7" ht="15" customHeight="1">
      <c r="A552" s="5" t="s">
        <v>327</v>
      </c>
      <c r="B552" s="6" t="s">
        <v>328</v>
      </c>
      <c r="C552" s="6" t="s">
        <v>42</v>
      </c>
      <c r="D552" s="7" t="s">
        <v>123</v>
      </c>
      <c r="E552" s="7" t="s">
        <v>123</v>
      </c>
      <c r="F552" s="7">
        <v>744</v>
      </c>
      <c r="G552" s="39">
        <v>3474.65</v>
      </c>
    </row>
    <row r="553" spans="1:7" ht="15" customHeight="1">
      <c r="A553" s="2" t="s">
        <v>327</v>
      </c>
      <c r="B553" s="3" t="s">
        <v>328</v>
      </c>
      <c r="C553" s="3" t="s">
        <v>151</v>
      </c>
      <c r="D553" s="4" t="s">
        <v>123</v>
      </c>
      <c r="E553" s="4" t="s">
        <v>123</v>
      </c>
      <c r="F553" s="4">
        <v>5600</v>
      </c>
      <c r="G553" s="38">
        <v>43799.74</v>
      </c>
    </row>
    <row r="554" spans="1:7" ht="15" customHeight="1">
      <c r="A554" s="5" t="s">
        <v>327</v>
      </c>
      <c r="B554" s="6" t="s">
        <v>328</v>
      </c>
      <c r="C554" s="6" t="s">
        <v>43</v>
      </c>
      <c r="D554" s="7">
        <v>119270.5</v>
      </c>
      <c r="E554" s="7">
        <v>573800.43999999994</v>
      </c>
      <c r="F554" s="7">
        <v>221290</v>
      </c>
      <c r="G554" s="39">
        <v>1086492.33</v>
      </c>
    </row>
    <row r="555" spans="1:7" ht="15" customHeight="1">
      <c r="A555" s="2" t="s">
        <v>329</v>
      </c>
      <c r="B555" s="3" t="s">
        <v>330</v>
      </c>
      <c r="C555" s="3" t="s">
        <v>43</v>
      </c>
      <c r="D555" s="4">
        <v>263</v>
      </c>
      <c r="E555" s="4">
        <v>1356.67</v>
      </c>
      <c r="F555" s="4" t="s">
        <v>123</v>
      </c>
      <c r="G555" s="38" t="s">
        <v>123</v>
      </c>
    </row>
    <row r="556" spans="1:7" ht="15" customHeight="1">
      <c r="A556" s="5" t="s">
        <v>551</v>
      </c>
      <c r="B556" s="6" t="s">
        <v>331</v>
      </c>
      <c r="C556" s="6" t="s">
        <v>43</v>
      </c>
      <c r="D556" s="7" t="s">
        <v>123</v>
      </c>
      <c r="E556" s="7" t="s">
        <v>123</v>
      </c>
      <c r="F556" s="7">
        <v>115</v>
      </c>
      <c r="G556" s="39">
        <v>1061.74</v>
      </c>
    </row>
    <row r="557" spans="1:7" ht="15" customHeight="1">
      <c r="A557" s="2" t="s">
        <v>463</v>
      </c>
      <c r="B557" s="3" t="s">
        <v>331</v>
      </c>
      <c r="C557" s="3" t="s">
        <v>43</v>
      </c>
      <c r="D557" s="4">
        <v>292</v>
      </c>
      <c r="E557" s="4">
        <v>2940.31</v>
      </c>
      <c r="F557" s="4" t="s">
        <v>123</v>
      </c>
      <c r="G557" s="38" t="s">
        <v>123</v>
      </c>
    </row>
    <row r="558" spans="1:7" ht="15" customHeight="1">
      <c r="A558" s="5" t="s">
        <v>332</v>
      </c>
      <c r="B558" s="6" t="s">
        <v>333</v>
      </c>
      <c r="C558" s="6" t="s">
        <v>60</v>
      </c>
      <c r="D558" s="7" t="s">
        <v>123</v>
      </c>
      <c r="E558" s="7" t="s">
        <v>123</v>
      </c>
      <c r="F558" s="7">
        <v>4800</v>
      </c>
      <c r="G558" s="39">
        <v>31779.87</v>
      </c>
    </row>
    <row r="559" spans="1:7" ht="15" customHeight="1">
      <c r="A559" s="2" t="s">
        <v>334</v>
      </c>
      <c r="B559" s="3" t="s">
        <v>335</v>
      </c>
      <c r="C559" s="3" t="s">
        <v>43</v>
      </c>
      <c r="D559" s="4">
        <v>16515</v>
      </c>
      <c r="E559" s="4">
        <v>77566.19</v>
      </c>
      <c r="F559" s="4" t="s">
        <v>123</v>
      </c>
      <c r="G559" s="38" t="s">
        <v>123</v>
      </c>
    </row>
    <row r="560" spans="1:7" ht="15" customHeight="1">
      <c r="A560" s="5" t="s">
        <v>336</v>
      </c>
      <c r="B560" s="6" t="s">
        <v>337</v>
      </c>
      <c r="C560" s="6" t="s">
        <v>44</v>
      </c>
      <c r="D560" s="7">
        <v>600</v>
      </c>
      <c r="E560" s="7">
        <v>3320.85</v>
      </c>
      <c r="F560" s="7" t="s">
        <v>123</v>
      </c>
      <c r="G560" s="39" t="s">
        <v>123</v>
      </c>
    </row>
    <row r="561" spans="1:7" ht="15" customHeight="1">
      <c r="A561" s="2" t="s">
        <v>336</v>
      </c>
      <c r="B561" s="3" t="s">
        <v>337</v>
      </c>
      <c r="C561" s="3" t="s">
        <v>42</v>
      </c>
      <c r="D561" s="4">
        <v>20765</v>
      </c>
      <c r="E561" s="4">
        <v>122400.83</v>
      </c>
      <c r="F561" s="4" t="s">
        <v>123</v>
      </c>
      <c r="G561" s="38" t="s">
        <v>123</v>
      </c>
    </row>
    <row r="562" spans="1:7" ht="15" customHeight="1">
      <c r="A562" s="5" t="s">
        <v>336</v>
      </c>
      <c r="B562" s="6" t="s">
        <v>337</v>
      </c>
      <c r="C562" s="6" t="s">
        <v>43</v>
      </c>
      <c r="D562" s="7">
        <v>64585</v>
      </c>
      <c r="E562" s="7">
        <v>270982.37</v>
      </c>
      <c r="F562" s="7">
        <v>8500</v>
      </c>
      <c r="G562" s="39">
        <v>39829.56</v>
      </c>
    </row>
    <row r="563" spans="1:7" ht="15" customHeight="1">
      <c r="A563" s="2" t="s">
        <v>552</v>
      </c>
      <c r="B563" s="3" t="s">
        <v>553</v>
      </c>
      <c r="C563" s="3" t="s">
        <v>133</v>
      </c>
      <c r="D563" s="4" t="s">
        <v>123</v>
      </c>
      <c r="E563" s="4" t="s">
        <v>123</v>
      </c>
      <c r="F563" s="4">
        <v>300</v>
      </c>
      <c r="G563" s="38">
        <v>3090</v>
      </c>
    </row>
    <row r="564" spans="1:7" ht="15" customHeight="1">
      <c r="A564" s="5" t="s">
        <v>338</v>
      </c>
      <c r="B564" s="6" t="s">
        <v>339</v>
      </c>
      <c r="C564" s="6" t="s">
        <v>43</v>
      </c>
      <c r="D564" s="7">
        <v>365</v>
      </c>
      <c r="E564" s="7">
        <v>2338.37</v>
      </c>
      <c r="F564" s="7">
        <v>32</v>
      </c>
      <c r="G564" s="39">
        <v>126.4</v>
      </c>
    </row>
    <row r="565" spans="1:7" ht="15" customHeight="1">
      <c r="A565" s="2" t="s">
        <v>340</v>
      </c>
      <c r="B565" s="3" t="s">
        <v>341</v>
      </c>
      <c r="C565" s="3" t="s">
        <v>60</v>
      </c>
      <c r="D565" s="4">
        <v>1092</v>
      </c>
      <c r="E565" s="4">
        <v>12808.19</v>
      </c>
      <c r="F565" s="4">
        <v>10964</v>
      </c>
      <c r="G565" s="38">
        <v>116777.47</v>
      </c>
    </row>
    <row r="566" spans="1:7" ht="15" customHeight="1">
      <c r="A566" s="5" t="s">
        <v>340</v>
      </c>
      <c r="B566" s="6" t="s">
        <v>341</v>
      </c>
      <c r="C566" s="6" t="s">
        <v>42</v>
      </c>
      <c r="D566" s="7">
        <v>312</v>
      </c>
      <c r="E566" s="7">
        <v>1945.48</v>
      </c>
      <c r="F566" s="7" t="s">
        <v>123</v>
      </c>
      <c r="G566" s="39" t="s">
        <v>123</v>
      </c>
    </row>
    <row r="567" spans="1:7" ht="15" customHeight="1">
      <c r="A567" s="2" t="s">
        <v>340</v>
      </c>
      <c r="B567" s="3" t="s">
        <v>341</v>
      </c>
      <c r="C567" s="3" t="s">
        <v>43</v>
      </c>
      <c r="D567" s="4">
        <v>9363</v>
      </c>
      <c r="E567" s="4">
        <v>92991.8</v>
      </c>
      <c r="F567" s="4" t="s">
        <v>123</v>
      </c>
      <c r="G567" s="38" t="s">
        <v>123</v>
      </c>
    </row>
    <row r="568" spans="1:7" ht="15" customHeight="1">
      <c r="A568" s="5" t="s">
        <v>554</v>
      </c>
      <c r="B568" s="6" t="s">
        <v>555</v>
      </c>
      <c r="C568" s="6" t="s">
        <v>43</v>
      </c>
      <c r="D568" s="7" t="s">
        <v>123</v>
      </c>
      <c r="E568" s="7" t="s">
        <v>123</v>
      </c>
      <c r="F568" s="7">
        <v>677</v>
      </c>
      <c r="G568" s="39">
        <v>5680.19</v>
      </c>
    </row>
    <row r="569" spans="1:7" ht="15" customHeight="1">
      <c r="A569" s="2" t="s">
        <v>464</v>
      </c>
      <c r="B569" s="3" t="s">
        <v>465</v>
      </c>
      <c r="C569" s="3" t="s">
        <v>62</v>
      </c>
      <c r="D569" s="4" t="s">
        <v>123</v>
      </c>
      <c r="E569" s="4" t="s">
        <v>123</v>
      </c>
      <c r="F569" s="4">
        <v>180</v>
      </c>
      <c r="G569" s="38">
        <v>5085</v>
      </c>
    </row>
    <row r="570" spans="1:7" ht="15" customHeight="1">
      <c r="A570" s="5" t="s">
        <v>464</v>
      </c>
      <c r="B570" s="6" t="s">
        <v>465</v>
      </c>
      <c r="C570" s="6" t="s">
        <v>91</v>
      </c>
      <c r="D570" s="7" t="s">
        <v>123</v>
      </c>
      <c r="E570" s="7" t="s">
        <v>123</v>
      </c>
      <c r="F570" s="7">
        <v>7280</v>
      </c>
      <c r="G570" s="39">
        <v>759645</v>
      </c>
    </row>
    <row r="571" spans="1:7" ht="15" customHeight="1">
      <c r="A571" s="2" t="s">
        <v>466</v>
      </c>
      <c r="B571" s="3" t="s">
        <v>342</v>
      </c>
      <c r="C571" s="3" t="s">
        <v>42</v>
      </c>
      <c r="D571" s="4">
        <v>26600</v>
      </c>
      <c r="E571" s="4">
        <v>219280.72</v>
      </c>
      <c r="F571" s="4" t="s">
        <v>123</v>
      </c>
      <c r="G571" s="38" t="s">
        <v>123</v>
      </c>
    </row>
    <row r="572" spans="1:7" ht="15" customHeight="1">
      <c r="A572" s="5" t="s">
        <v>466</v>
      </c>
      <c r="B572" s="6" t="s">
        <v>342</v>
      </c>
      <c r="C572" s="6" t="s">
        <v>43</v>
      </c>
      <c r="D572" s="7">
        <v>116590</v>
      </c>
      <c r="E572" s="7">
        <v>602404.35</v>
      </c>
      <c r="F572" s="7" t="s">
        <v>123</v>
      </c>
      <c r="G572" s="39" t="s">
        <v>123</v>
      </c>
    </row>
    <row r="573" spans="1:7" ht="15" customHeight="1">
      <c r="A573" s="2" t="s">
        <v>467</v>
      </c>
      <c r="B573" s="3" t="s">
        <v>343</v>
      </c>
      <c r="C573" s="3" t="s">
        <v>91</v>
      </c>
      <c r="D573" s="4">
        <v>51785</v>
      </c>
      <c r="E573" s="4">
        <v>530706</v>
      </c>
      <c r="F573" s="4" t="s">
        <v>123</v>
      </c>
      <c r="G573" s="38" t="s">
        <v>123</v>
      </c>
    </row>
    <row r="574" spans="1:7" ht="15" customHeight="1">
      <c r="A574" s="5" t="s">
        <v>467</v>
      </c>
      <c r="B574" s="6" t="s">
        <v>468</v>
      </c>
      <c r="C574" s="6" t="s">
        <v>91</v>
      </c>
      <c r="D574" s="7" t="s">
        <v>123</v>
      </c>
      <c r="E574" s="7" t="s">
        <v>123</v>
      </c>
      <c r="F574" s="7">
        <v>1220</v>
      </c>
      <c r="G574" s="39">
        <v>97804</v>
      </c>
    </row>
    <row r="575" spans="1:7" ht="15" customHeight="1">
      <c r="A575" s="2" t="s">
        <v>469</v>
      </c>
      <c r="B575" s="3" t="s">
        <v>470</v>
      </c>
      <c r="C575" s="3" t="s">
        <v>43</v>
      </c>
      <c r="D575" s="4" t="s">
        <v>123</v>
      </c>
      <c r="E575" s="4" t="s">
        <v>123</v>
      </c>
      <c r="F575" s="4">
        <v>3150</v>
      </c>
      <c r="G575" s="38">
        <v>24176.959999999999</v>
      </c>
    </row>
    <row r="576" spans="1:7" ht="15" customHeight="1">
      <c r="A576" s="5" t="s">
        <v>471</v>
      </c>
      <c r="B576" s="6" t="s">
        <v>472</v>
      </c>
      <c r="C576" s="6" t="s">
        <v>42</v>
      </c>
      <c r="D576" s="7" t="s">
        <v>123</v>
      </c>
      <c r="E576" s="7" t="s">
        <v>123</v>
      </c>
      <c r="F576" s="7">
        <v>22260</v>
      </c>
      <c r="G576" s="39">
        <v>92513.34</v>
      </c>
    </row>
    <row r="577" spans="1:7" ht="15" customHeight="1">
      <c r="A577" s="2" t="s">
        <v>473</v>
      </c>
      <c r="B577" s="3" t="s">
        <v>344</v>
      </c>
      <c r="C577" s="3" t="s">
        <v>50</v>
      </c>
      <c r="D577" s="4">
        <v>5800</v>
      </c>
      <c r="E577" s="4">
        <v>573580</v>
      </c>
      <c r="F577" s="4" t="s">
        <v>123</v>
      </c>
      <c r="G577" s="38" t="s">
        <v>123</v>
      </c>
    </row>
    <row r="578" spans="1:7" ht="15" customHeight="1">
      <c r="A578" s="5" t="s">
        <v>473</v>
      </c>
      <c r="B578" s="6" t="s">
        <v>344</v>
      </c>
      <c r="C578" s="6" t="s">
        <v>232</v>
      </c>
      <c r="D578" s="7">
        <v>50</v>
      </c>
      <c r="E578" s="7">
        <v>58</v>
      </c>
      <c r="F578" s="7" t="s">
        <v>123</v>
      </c>
      <c r="G578" s="39" t="s">
        <v>123</v>
      </c>
    </row>
    <row r="579" spans="1:7" ht="15" customHeight="1">
      <c r="A579" s="2" t="s">
        <v>473</v>
      </c>
      <c r="B579" s="3" t="s">
        <v>280</v>
      </c>
      <c r="C579" s="3" t="s">
        <v>91</v>
      </c>
      <c r="D579" s="4" t="s">
        <v>123</v>
      </c>
      <c r="E579" s="4" t="s">
        <v>123</v>
      </c>
      <c r="F579" s="4">
        <v>51801</v>
      </c>
      <c r="G579" s="38">
        <v>658983.22</v>
      </c>
    </row>
    <row r="580" spans="1:7" ht="15" customHeight="1">
      <c r="A580" s="5" t="s">
        <v>473</v>
      </c>
      <c r="B580" s="6" t="s">
        <v>280</v>
      </c>
      <c r="C580" s="6" t="s">
        <v>57</v>
      </c>
      <c r="D580" s="7" t="s">
        <v>123</v>
      </c>
      <c r="E580" s="7" t="s">
        <v>123</v>
      </c>
      <c r="F580" s="7">
        <v>87780</v>
      </c>
      <c r="G580" s="39">
        <v>293012.5</v>
      </c>
    </row>
    <row r="581" spans="1:7" ht="15" customHeight="1">
      <c r="A581" s="2" t="s">
        <v>172</v>
      </c>
      <c r="B581" s="3" t="s">
        <v>173</v>
      </c>
      <c r="C581" s="3" t="s">
        <v>133</v>
      </c>
      <c r="D581" s="4">
        <v>270</v>
      </c>
      <c r="E581" s="4">
        <v>283.5</v>
      </c>
      <c r="F581" s="4">
        <v>3966</v>
      </c>
      <c r="G581" s="38">
        <v>3120.3</v>
      </c>
    </row>
    <row r="582" spans="1:7" ht="15" customHeight="1">
      <c r="A582" s="5" t="s">
        <v>172</v>
      </c>
      <c r="B582" s="6" t="s">
        <v>173</v>
      </c>
      <c r="C582" s="6" t="s">
        <v>91</v>
      </c>
      <c r="D582" s="7" t="s">
        <v>123</v>
      </c>
      <c r="E582" s="7" t="s">
        <v>123</v>
      </c>
      <c r="F582" s="7">
        <v>17.399999999999999</v>
      </c>
      <c r="G582" s="39">
        <v>62.85</v>
      </c>
    </row>
    <row r="583" spans="1:7" ht="15" customHeight="1">
      <c r="A583" s="2" t="s">
        <v>172</v>
      </c>
      <c r="B583" s="3" t="s">
        <v>173</v>
      </c>
      <c r="C583" s="3" t="s">
        <v>45</v>
      </c>
      <c r="D583" s="4" t="s">
        <v>123</v>
      </c>
      <c r="E583" s="4" t="s">
        <v>123</v>
      </c>
      <c r="F583" s="4">
        <v>11040</v>
      </c>
      <c r="G583" s="38">
        <v>8280</v>
      </c>
    </row>
    <row r="584" spans="1:7" ht="15" customHeight="1">
      <c r="A584" s="5" t="s">
        <v>172</v>
      </c>
      <c r="B584" s="6" t="s">
        <v>173</v>
      </c>
      <c r="C584" s="6" t="s">
        <v>84</v>
      </c>
      <c r="D584" s="7" t="s">
        <v>123</v>
      </c>
      <c r="E584" s="7" t="s">
        <v>123</v>
      </c>
      <c r="F584" s="7">
        <v>6240</v>
      </c>
      <c r="G584" s="39">
        <v>4168.01</v>
      </c>
    </row>
    <row r="585" spans="1:7" ht="15" customHeight="1">
      <c r="A585" s="2" t="s">
        <v>174</v>
      </c>
      <c r="B585" s="3" t="s">
        <v>175</v>
      </c>
      <c r="C585" s="3" t="s">
        <v>133</v>
      </c>
      <c r="D585" s="4">
        <v>600</v>
      </c>
      <c r="E585" s="4">
        <v>450</v>
      </c>
      <c r="F585" s="4">
        <v>23760</v>
      </c>
      <c r="G585" s="38">
        <v>15045.6</v>
      </c>
    </row>
    <row r="586" spans="1:7" ht="15" customHeight="1">
      <c r="A586" s="5" t="s">
        <v>174</v>
      </c>
      <c r="B586" s="6" t="s">
        <v>175</v>
      </c>
      <c r="C586" s="6" t="s">
        <v>52</v>
      </c>
      <c r="D586" s="7" t="s">
        <v>123</v>
      </c>
      <c r="E586" s="7" t="s">
        <v>123</v>
      </c>
      <c r="F586" s="7">
        <v>9744</v>
      </c>
      <c r="G586" s="39">
        <v>6820.8</v>
      </c>
    </row>
    <row r="587" spans="1:7" ht="15" customHeight="1">
      <c r="A587" s="2" t="s">
        <v>174</v>
      </c>
      <c r="B587" s="3" t="s">
        <v>175</v>
      </c>
      <c r="C587" s="3" t="s">
        <v>45</v>
      </c>
      <c r="D587" s="4">
        <v>3283.2</v>
      </c>
      <c r="E587" s="4">
        <v>2574</v>
      </c>
      <c r="F587" s="4">
        <v>27360</v>
      </c>
      <c r="G587" s="38">
        <v>20440.8</v>
      </c>
    </row>
    <row r="588" spans="1:7" ht="15" customHeight="1">
      <c r="A588" s="5" t="s">
        <v>174</v>
      </c>
      <c r="B588" s="6" t="s">
        <v>175</v>
      </c>
      <c r="C588" s="6" t="s">
        <v>508</v>
      </c>
      <c r="D588" s="7">
        <v>64848</v>
      </c>
      <c r="E588" s="7">
        <v>41191.64</v>
      </c>
      <c r="F588" s="7" t="s">
        <v>123</v>
      </c>
      <c r="G588" s="39" t="s">
        <v>123</v>
      </c>
    </row>
    <row r="589" spans="1:7" ht="15" customHeight="1">
      <c r="A589" s="2" t="s">
        <v>174</v>
      </c>
      <c r="B589" s="3" t="s">
        <v>175</v>
      </c>
      <c r="C589" s="3" t="s">
        <v>84</v>
      </c>
      <c r="D589" s="4" t="s">
        <v>123</v>
      </c>
      <c r="E589" s="4" t="s">
        <v>123</v>
      </c>
      <c r="F589" s="4">
        <v>13200</v>
      </c>
      <c r="G589" s="38">
        <v>9432</v>
      </c>
    </row>
    <row r="590" spans="1:7" ht="15" customHeight="1">
      <c r="A590" s="5" t="s">
        <v>176</v>
      </c>
      <c r="B590" s="6" t="s">
        <v>177</v>
      </c>
      <c r="C590" s="6" t="s">
        <v>133</v>
      </c>
      <c r="D590" s="7">
        <v>5896.8</v>
      </c>
      <c r="E590" s="7">
        <v>5340</v>
      </c>
      <c r="F590" s="7">
        <v>10320</v>
      </c>
      <c r="G590" s="39">
        <v>7740</v>
      </c>
    </row>
    <row r="591" spans="1:7" ht="15" customHeight="1">
      <c r="A591" s="2" t="s">
        <v>176</v>
      </c>
      <c r="B591" s="3" t="s">
        <v>177</v>
      </c>
      <c r="C591" s="3" t="s">
        <v>52</v>
      </c>
      <c r="D591" s="4">
        <v>7608</v>
      </c>
      <c r="E591" s="4">
        <v>5762.62</v>
      </c>
      <c r="F591" s="4" t="s">
        <v>123</v>
      </c>
      <c r="G591" s="38" t="s">
        <v>123</v>
      </c>
    </row>
    <row r="592" spans="1:7" ht="15" customHeight="1">
      <c r="A592" s="5" t="s">
        <v>176</v>
      </c>
      <c r="B592" s="6" t="s">
        <v>177</v>
      </c>
      <c r="C592" s="6" t="s">
        <v>45</v>
      </c>
      <c r="D592" s="7">
        <v>6264.8</v>
      </c>
      <c r="E592" s="7">
        <v>5282.64</v>
      </c>
      <c r="F592" s="7">
        <v>21273.599999999999</v>
      </c>
      <c r="G592" s="39">
        <v>16689.599999999999</v>
      </c>
    </row>
    <row r="593" spans="1:7" ht="15" customHeight="1">
      <c r="A593" s="2" t="s">
        <v>176</v>
      </c>
      <c r="B593" s="3" t="s">
        <v>177</v>
      </c>
      <c r="C593" s="3" t="s">
        <v>84</v>
      </c>
      <c r="D593" s="4" t="s">
        <v>123</v>
      </c>
      <c r="E593" s="4" t="s">
        <v>123</v>
      </c>
      <c r="F593" s="4">
        <v>242100</v>
      </c>
      <c r="G593" s="38">
        <v>182695.6</v>
      </c>
    </row>
    <row r="594" spans="1:7" ht="15" customHeight="1">
      <c r="A594" s="5" t="s">
        <v>176</v>
      </c>
      <c r="B594" s="6" t="s">
        <v>177</v>
      </c>
      <c r="C594" s="6" t="s">
        <v>178</v>
      </c>
      <c r="D594" s="7">
        <v>247.2</v>
      </c>
      <c r="E594" s="7">
        <v>228</v>
      </c>
      <c r="F594" s="7" t="s">
        <v>123</v>
      </c>
      <c r="G594" s="39" t="s">
        <v>123</v>
      </c>
    </row>
    <row r="595" spans="1:7" ht="15" customHeight="1">
      <c r="A595" s="2" t="s">
        <v>608</v>
      </c>
      <c r="B595" s="3" t="s">
        <v>609</v>
      </c>
      <c r="C595" s="3" t="s">
        <v>45</v>
      </c>
      <c r="D595" s="4">
        <v>1520</v>
      </c>
      <c r="E595" s="4">
        <v>1135.44</v>
      </c>
      <c r="F595" s="4" t="s">
        <v>123</v>
      </c>
      <c r="G595" s="38" t="s">
        <v>123</v>
      </c>
    </row>
    <row r="596" spans="1:7" ht="15" customHeight="1">
      <c r="A596" s="5" t="s">
        <v>474</v>
      </c>
      <c r="B596" s="6" t="s">
        <v>475</v>
      </c>
      <c r="C596" s="6" t="s">
        <v>133</v>
      </c>
      <c r="D596" s="7" t="s">
        <v>123</v>
      </c>
      <c r="E596" s="7" t="s">
        <v>123</v>
      </c>
      <c r="F596" s="7">
        <v>333652</v>
      </c>
      <c r="G596" s="39">
        <v>250739.53</v>
      </c>
    </row>
    <row r="597" spans="1:7" ht="15" customHeight="1">
      <c r="A597" s="2" t="s">
        <v>474</v>
      </c>
      <c r="B597" s="3" t="s">
        <v>475</v>
      </c>
      <c r="C597" s="3" t="s">
        <v>59</v>
      </c>
      <c r="D597" s="4" t="s">
        <v>123</v>
      </c>
      <c r="E597" s="4" t="s">
        <v>123</v>
      </c>
      <c r="F597" s="4">
        <v>180</v>
      </c>
      <c r="G597" s="38">
        <v>173.3</v>
      </c>
    </row>
    <row r="598" spans="1:7" ht="15" customHeight="1">
      <c r="A598" s="5" t="s">
        <v>474</v>
      </c>
      <c r="B598" s="6" t="s">
        <v>475</v>
      </c>
      <c r="C598" s="6" t="s">
        <v>52</v>
      </c>
      <c r="D598" s="7" t="s">
        <v>123</v>
      </c>
      <c r="E598" s="7" t="s">
        <v>123</v>
      </c>
      <c r="F598" s="7">
        <v>13914.8</v>
      </c>
      <c r="G598" s="39">
        <v>8534.4</v>
      </c>
    </row>
    <row r="599" spans="1:7" ht="15" customHeight="1">
      <c r="A599" s="2" t="s">
        <v>474</v>
      </c>
      <c r="B599" s="3" t="s">
        <v>475</v>
      </c>
      <c r="C599" s="3" t="s">
        <v>121</v>
      </c>
      <c r="D599" s="4" t="s">
        <v>123</v>
      </c>
      <c r="E599" s="4" t="s">
        <v>123</v>
      </c>
      <c r="F599" s="4">
        <v>14496</v>
      </c>
      <c r="G599" s="38">
        <v>11649.6</v>
      </c>
    </row>
    <row r="600" spans="1:7" ht="15" customHeight="1">
      <c r="A600" s="5" t="s">
        <v>474</v>
      </c>
      <c r="B600" s="6" t="s">
        <v>475</v>
      </c>
      <c r="C600" s="6" t="s">
        <v>91</v>
      </c>
      <c r="D600" s="7" t="s">
        <v>123</v>
      </c>
      <c r="E600" s="7" t="s">
        <v>123</v>
      </c>
      <c r="F600" s="7">
        <v>13137.6</v>
      </c>
      <c r="G600" s="39">
        <v>14891.88</v>
      </c>
    </row>
    <row r="601" spans="1:7" ht="15" customHeight="1">
      <c r="A601" s="2" t="s">
        <v>474</v>
      </c>
      <c r="B601" s="3" t="s">
        <v>475</v>
      </c>
      <c r="C601" s="3" t="s">
        <v>45</v>
      </c>
      <c r="D601" s="4" t="s">
        <v>123</v>
      </c>
      <c r="E601" s="4" t="s">
        <v>123</v>
      </c>
      <c r="F601" s="4">
        <v>170280</v>
      </c>
      <c r="G601" s="38">
        <v>123957</v>
      </c>
    </row>
    <row r="602" spans="1:7" ht="15" customHeight="1">
      <c r="A602" s="5" t="s">
        <v>474</v>
      </c>
      <c r="B602" s="6" t="s">
        <v>475</v>
      </c>
      <c r="C602" s="6" t="s">
        <v>497</v>
      </c>
      <c r="D602" s="7" t="s">
        <v>123</v>
      </c>
      <c r="E602" s="7" t="s">
        <v>123</v>
      </c>
      <c r="F602" s="7">
        <v>126</v>
      </c>
      <c r="G602" s="39">
        <v>141.84</v>
      </c>
    </row>
    <row r="603" spans="1:7" ht="15" customHeight="1">
      <c r="A603" s="2" t="s">
        <v>474</v>
      </c>
      <c r="B603" s="3" t="s">
        <v>475</v>
      </c>
      <c r="C603" s="3" t="s">
        <v>151</v>
      </c>
      <c r="D603" s="4" t="s">
        <v>123</v>
      </c>
      <c r="E603" s="4" t="s">
        <v>123</v>
      </c>
      <c r="F603" s="4">
        <v>234870.2</v>
      </c>
      <c r="G603" s="38">
        <v>219194.23999999999</v>
      </c>
    </row>
    <row r="604" spans="1:7" ht="15" customHeight="1">
      <c r="A604" s="5" t="s">
        <v>474</v>
      </c>
      <c r="B604" s="6" t="s">
        <v>475</v>
      </c>
      <c r="C604" s="6" t="s">
        <v>101</v>
      </c>
      <c r="D604" s="7" t="s">
        <v>123</v>
      </c>
      <c r="E604" s="7" t="s">
        <v>123</v>
      </c>
      <c r="F604" s="7">
        <v>100020</v>
      </c>
      <c r="G604" s="39">
        <v>63436.11</v>
      </c>
    </row>
    <row r="605" spans="1:7" ht="15" customHeight="1">
      <c r="A605" s="2" t="s">
        <v>474</v>
      </c>
      <c r="B605" s="3" t="s">
        <v>475</v>
      </c>
      <c r="C605" s="3" t="s">
        <v>84</v>
      </c>
      <c r="D605" s="4" t="s">
        <v>123</v>
      </c>
      <c r="E605" s="4" t="s">
        <v>123</v>
      </c>
      <c r="F605" s="4">
        <v>953310</v>
      </c>
      <c r="G605" s="38">
        <v>631884.6</v>
      </c>
    </row>
    <row r="606" spans="1:7" ht="15" customHeight="1">
      <c r="A606" s="5" t="s">
        <v>474</v>
      </c>
      <c r="B606" s="6" t="s">
        <v>475</v>
      </c>
      <c r="C606" s="6" t="s">
        <v>556</v>
      </c>
      <c r="D606" s="7" t="s">
        <v>123</v>
      </c>
      <c r="E606" s="7" t="s">
        <v>123</v>
      </c>
      <c r="F606" s="7">
        <v>63120</v>
      </c>
      <c r="G606" s="39">
        <v>54445</v>
      </c>
    </row>
    <row r="607" spans="1:7" ht="15" customHeight="1">
      <c r="A607" s="2" t="s">
        <v>474</v>
      </c>
      <c r="B607" s="3" t="s">
        <v>475</v>
      </c>
      <c r="C607" s="3" t="s">
        <v>64</v>
      </c>
      <c r="D607" s="4" t="s">
        <v>123</v>
      </c>
      <c r="E607" s="4" t="s">
        <v>123</v>
      </c>
      <c r="F607" s="4">
        <v>9120</v>
      </c>
      <c r="G607" s="38">
        <v>7754.4</v>
      </c>
    </row>
    <row r="608" spans="1:7" ht="15" customHeight="1">
      <c r="A608" s="5" t="s">
        <v>474</v>
      </c>
      <c r="B608" s="6" t="s">
        <v>475</v>
      </c>
      <c r="C608" s="6" t="s">
        <v>178</v>
      </c>
      <c r="D608" s="7" t="s">
        <v>123</v>
      </c>
      <c r="E608" s="7" t="s">
        <v>123</v>
      </c>
      <c r="F608" s="7">
        <v>4380</v>
      </c>
      <c r="G608" s="39">
        <v>3496.2</v>
      </c>
    </row>
    <row r="609" spans="1:7" ht="15" customHeight="1">
      <c r="A609" s="2" t="s">
        <v>474</v>
      </c>
      <c r="B609" s="3" t="s">
        <v>475</v>
      </c>
      <c r="C609" s="3" t="s">
        <v>82</v>
      </c>
      <c r="D609" s="4" t="s">
        <v>123</v>
      </c>
      <c r="E609" s="4" t="s">
        <v>123</v>
      </c>
      <c r="F609" s="4">
        <v>92550</v>
      </c>
      <c r="G609" s="38">
        <v>84506.7</v>
      </c>
    </row>
    <row r="610" spans="1:7" ht="15" customHeight="1">
      <c r="A610" s="5" t="s">
        <v>476</v>
      </c>
      <c r="B610" s="6" t="s">
        <v>477</v>
      </c>
      <c r="C610" s="6" t="s">
        <v>133</v>
      </c>
      <c r="D610" s="7" t="s">
        <v>123</v>
      </c>
      <c r="E610" s="7" t="s">
        <v>123</v>
      </c>
      <c r="F610" s="7">
        <v>9006</v>
      </c>
      <c r="G610" s="39">
        <v>30469.8</v>
      </c>
    </row>
    <row r="611" spans="1:7" ht="15" customHeight="1">
      <c r="A611" s="2" t="s">
        <v>476</v>
      </c>
      <c r="B611" s="3" t="s">
        <v>477</v>
      </c>
      <c r="C611" s="3" t="s">
        <v>59</v>
      </c>
      <c r="D611" s="4" t="s">
        <v>123</v>
      </c>
      <c r="E611" s="4" t="s">
        <v>123</v>
      </c>
      <c r="F611" s="4">
        <v>528</v>
      </c>
      <c r="G611" s="38">
        <v>2673</v>
      </c>
    </row>
    <row r="612" spans="1:7" ht="15" customHeight="1">
      <c r="A612" s="5" t="s">
        <v>476</v>
      </c>
      <c r="B612" s="6" t="s">
        <v>477</v>
      </c>
      <c r="C612" s="6" t="s">
        <v>134</v>
      </c>
      <c r="D612" s="7" t="s">
        <v>123</v>
      </c>
      <c r="E612" s="7" t="s">
        <v>123</v>
      </c>
      <c r="F612" s="7">
        <v>3840</v>
      </c>
      <c r="G612" s="39">
        <v>17480</v>
      </c>
    </row>
    <row r="613" spans="1:7" ht="15" customHeight="1">
      <c r="A613" s="2" t="s">
        <v>476</v>
      </c>
      <c r="B613" s="3" t="s">
        <v>477</v>
      </c>
      <c r="C613" s="3" t="s">
        <v>45</v>
      </c>
      <c r="D613" s="4" t="s">
        <v>123</v>
      </c>
      <c r="E613" s="4" t="s">
        <v>123</v>
      </c>
      <c r="F613" s="4">
        <v>309432.59999999998</v>
      </c>
      <c r="G613" s="38">
        <v>1667173.32</v>
      </c>
    </row>
    <row r="614" spans="1:7" ht="15" customHeight="1">
      <c r="A614" s="5" t="s">
        <v>476</v>
      </c>
      <c r="B614" s="6" t="s">
        <v>477</v>
      </c>
      <c r="C614" s="6" t="s">
        <v>497</v>
      </c>
      <c r="D614" s="7" t="s">
        <v>123</v>
      </c>
      <c r="E614" s="7" t="s">
        <v>123</v>
      </c>
      <c r="F614" s="7">
        <v>41.4</v>
      </c>
      <c r="G614" s="39">
        <v>176.85</v>
      </c>
    </row>
    <row r="615" spans="1:7" ht="15" customHeight="1">
      <c r="A615" s="2" t="s">
        <v>476</v>
      </c>
      <c r="B615" s="3" t="s">
        <v>477</v>
      </c>
      <c r="C615" s="3" t="s">
        <v>151</v>
      </c>
      <c r="D615" s="4" t="s">
        <v>123</v>
      </c>
      <c r="E615" s="4" t="s">
        <v>123</v>
      </c>
      <c r="F615" s="4">
        <v>12612</v>
      </c>
      <c r="G615" s="38">
        <v>41651.019999999997</v>
      </c>
    </row>
    <row r="616" spans="1:7" ht="15" customHeight="1">
      <c r="A616" s="5" t="s">
        <v>476</v>
      </c>
      <c r="B616" s="6" t="s">
        <v>477</v>
      </c>
      <c r="C616" s="6" t="s">
        <v>101</v>
      </c>
      <c r="D616" s="7" t="s">
        <v>123</v>
      </c>
      <c r="E616" s="7" t="s">
        <v>123</v>
      </c>
      <c r="F616" s="7">
        <v>480</v>
      </c>
      <c r="G616" s="39">
        <v>2711.5</v>
      </c>
    </row>
    <row r="617" spans="1:7" ht="15" customHeight="1">
      <c r="A617" s="2" t="s">
        <v>476</v>
      </c>
      <c r="B617" s="3" t="s">
        <v>477</v>
      </c>
      <c r="C617" s="3" t="s">
        <v>49</v>
      </c>
      <c r="D617" s="4" t="s">
        <v>123</v>
      </c>
      <c r="E617" s="4" t="s">
        <v>123</v>
      </c>
      <c r="F617" s="4">
        <v>2366.4</v>
      </c>
      <c r="G617" s="38">
        <v>11689.03</v>
      </c>
    </row>
    <row r="618" spans="1:7" ht="15" customHeight="1">
      <c r="A618" s="5" t="s">
        <v>476</v>
      </c>
      <c r="B618" s="6" t="s">
        <v>477</v>
      </c>
      <c r="C618" s="6" t="s">
        <v>84</v>
      </c>
      <c r="D618" s="7" t="s">
        <v>123</v>
      </c>
      <c r="E618" s="7" t="s">
        <v>123</v>
      </c>
      <c r="F618" s="7">
        <v>14712</v>
      </c>
      <c r="G618" s="39">
        <v>52159.199999999997</v>
      </c>
    </row>
    <row r="619" spans="1:7" ht="15" customHeight="1">
      <c r="A619" s="2" t="s">
        <v>476</v>
      </c>
      <c r="B619" s="3" t="s">
        <v>477</v>
      </c>
      <c r="C619" s="3" t="s">
        <v>68</v>
      </c>
      <c r="D619" s="4" t="s">
        <v>123</v>
      </c>
      <c r="E619" s="4" t="s">
        <v>123</v>
      </c>
      <c r="F619" s="4">
        <v>5472</v>
      </c>
      <c r="G619" s="38">
        <v>24635.4</v>
      </c>
    </row>
    <row r="620" spans="1:7" ht="15" customHeight="1">
      <c r="A620" s="5" t="s">
        <v>476</v>
      </c>
      <c r="B620" s="6" t="s">
        <v>477</v>
      </c>
      <c r="C620" s="6" t="s">
        <v>64</v>
      </c>
      <c r="D620" s="7" t="s">
        <v>123</v>
      </c>
      <c r="E620" s="7" t="s">
        <v>123</v>
      </c>
      <c r="F620" s="7">
        <v>1056</v>
      </c>
      <c r="G620" s="39">
        <v>4970.3999999999996</v>
      </c>
    </row>
    <row r="621" spans="1:7" ht="15" customHeight="1">
      <c r="A621" s="2" t="s">
        <v>476</v>
      </c>
      <c r="B621" s="3" t="s">
        <v>477</v>
      </c>
      <c r="C621" s="3" t="s">
        <v>48</v>
      </c>
      <c r="D621" s="4" t="s">
        <v>123</v>
      </c>
      <c r="E621" s="4" t="s">
        <v>123</v>
      </c>
      <c r="F621" s="4">
        <v>10118.4</v>
      </c>
      <c r="G621" s="38">
        <v>47661.88</v>
      </c>
    </row>
    <row r="622" spans="1:7" ht="15" customHeight="1">
      <c r="A622" s="5" t="s">
        <v>476</v>
      </c>
      <c r="B622" s="6" t="s">
        <v>477</v>
      </c>
      <c r="C622" s="6" t="s">
        <v>107</v>
      </c>
      <c r="D622" s="7" t="s">
        <v>123</v>
      </c>
      <c r="E622" s="7" t="s">
        <v>123</v>
      </c>
      <c r="F622" s="7">
        <v>388.8</v>
      </c>
      <c r="G622" s="39">
        <v>1750.41</v>
      </c>
    </row>
    <row r="623" spans="1:7" ht="15" customHeight="1">
      <c r="A623" s="2" t="s">
        <v>476</v>
      </c>
      <c r="B623" s="3" t="s">
        <v>477</v>
      </c>
      <c r="C623" s="3" t="s">
        <v>65</v>
      </c>
      <c r="D623" s="4" t="s">
        <v>123</v>
      </c>
      <c r="E623" s="4" t="s">
        <v>123</v>
      </c>
      <c r="F623" s="4">
        <v>1776</v>
      </c>
      <c r="G623" s="38">
        <v>8654.2999999999993</v>
      </c>
    </row>
    <row r="624" spans="1:7" ht="15" customHeight="1">
      <c r="A624" s="5" t="s">
        <v>476</v>
      </c>
      <c r="B624" s="6" t="s">
        <v>477</v>
      </c>
      <c r="C624" s="6" t="s">
        <v>67</v>
      </c>
      <c r="D624" s="7" t="s">
        <v>123</v>
      </c>
      <c r="E624" s="7" t="s">
        <v>123</v>
      </c>
      <c r="F624" s="7">
        <v>192</v>
      </c>
      <c r="G624" s="39">
        <v>984.8</v>
      </c>
    </row>
    <row r="625" spans="1:7" ht="15" customHeight="1">
      <c r="A625" s="2" t="s">
        <v>478</v>
      </c>
      <c r="B625" s="3" t="s">
        <v>479</v>
      </c>
      <c r="C625" s="3" t="s">
        <v>59</v>
      </c>
      <c r="D625" s="4" t="s">
        <v>123</v>
      </c>
      <c r="E625" s="4" t="s">
        <v>123</v>
      </c>
      <c r="F625" s="4">
        <v>360</v>
      </c>
      <c r="G625" s="38">
        <v>346.6</v>
      </c>
    </row>
    <row r="626" spans="1:7" ht="15" customHeight="1">
      <c r="A626" s="5" t="s">
        <v>478</v>
      </c>
      <c r="B626" s="6" t="s">
        <v>479</v>
      </c>
      <c r="C626" s="6" t="s">
        <v>52</v>
      </c>
      <c r="D626" s="7" t="s">
        <v>123</v>
      </c>
      <c r="E626" s="7" t="s">
        <v>123</v>
      </c>
      <c r="F626" s="7">
        <v>192</v>
      </c>
      <c r="G626" s="39">
        <v>302.56</v>
      </c>
    </row>
    <row r="627" spans="1:7" ht="15" customHeight="1">
      <c r="A627" s="2" t="s">
        <v>478</v>
      </c>
      <c r="B627" s="3" t="s">
        <v>479</v>
      </c>
      <c r="C627" s="3" t="s">
        <v>91</v>
      </c>
      <c r="D627" s="4" t="s">
        <v>123</v>
      </c>
      <c r="E627" s="4" t="s">
        <v>123</v>
      </c>
      <c r="F627" s="4">
        <v>219</v>
      </c>
      <c r="G627" s="38">
        <v>211.5</v>
      </c>
    </row>
    <row r="628" spans="1:7" ht="15" customHeight="1">
      <c r="A628" s="5" t="s">
        <v>480</v>
      </c>
      <c r="B628" s="6" t="s">
        <v>179</v>
      </c>
      <c r="C628" s="6" t="s">
        <v>133</v>
      </c>
      <c r="D628" s="7">
        <v>103600.8</v>
      </c>
      <c r="E628" s="7">
        <v>100991.94</v>
      </c>
      <c r="F628" s="7" t="s">
        <v>123</v>
      </c>
      <c r="G628" s="39" t="s">
        <v>123</v>
      </c>
    </row>
    <row r="629" spans="1:7" ht="15" customHeight="1">
      <c r="A629" s="2" t="s">
        <v>480</v>
      </c>
      <c r="B629" s="3" t="s">
        <v>179</v>
      </c>
      <c r="C629" s="3" t="s">
        <v>59</v>
      </c>
      <c r="D629" s="4">
        <v>720</v>
      </c>
      <c r="E629" s="4">
        <v>701.1</v>
      </c>
      <c r="F629" s="4" t="s">
        <v>123</v>
      </c>
      <c r="G629" s="38" t="s">
        <v>123</v>
      </c>
    </row>
    <row r="630" spans="1:7" ht="15" customHeight="1">
      <c r="A630" s="5" t="s">
        <v>480</v>
      </c>
      <c r="B630" s="6" t="s">
        <v>481</v>
      </c>
      <c r="C630" s="6" t="s">
        <v>59</v>
      </c>
      <c r="D630" s="7" t="s">
        <v>123</v>
      </c>
      <c r="E630" s="7" t="s">
        <v>123</v>
      </c>
      <c r="F630" s="7">
        <v>240</v>
      </c>
      <c r="G630" s="39">
        <v>1215</v>
      </c>
    </row>
    <row r="631" spans="1:7" ht="15" customHeight="1">
      <c r="A631" s="2" t="s">
        <v>480</v>
      </c>
      <c r="B631" s="3" t="s">
        <v>179</v>
      </c>
      <c r="C631" s="3" t="s">
        <v>52</v>
      </c>
      <c r="D631" s="4">
        <v>8310</v>
      </c>
      <c r="E631" s="4">
        <v>8009.2</v>
      </c>
      <c r="F631" s="4" t="s">
        <v>123</v>
      </c>
      <c r="G631" s="38" t="s">
        <v>123</v>
      </c>
    </row>
    <row r="632" spans="1:7" ht="15" customHeight="1">
      <c r="A632" s="5" t="s">
        <v>480</v>
      </c>
      <c r="B632" s="6" t="s">
        <v>179</v>
      </c>
      <c r="C632" s="6" t="s">
        <v>45</v>
      </c>
      <c r="D632" s="7">
        <v>65772</v>
      </c>
      <c r="E632" s="7">
        <v>61493.7</v>
      </c>
      <c r="F632" s="7" t="s">
        <v>123</v>
      </c>
      <c r="G632" s="39" t="s">
        <v>123</v>
      </c>
    </row>
    <row r="633" spans="1:7" ht="15" customHeight="1">
      <c r="A633" s="2" t="s">
        <v>480</v>
      </c>
      <c r="B633" s="3" t="s">
        <v>179</v>
      </c>
      <c r="C633" s="3" t="s">
        <v>151</v>
      </c>
      <c r="D633" s="4">
        <v>126888</v>
      </c>
      <c r="E633" s="4">
        <v>145193.32999999999</v>
      </c>
      <c r="F633" s="4" t="s">
        <v>123</v>
      </c>
      <c r="G633" s="38" t="s">
        <v>123</v>
      </c>
    </row>
    <row r="634" spans="1:7" ht="15" customHeight="1">
      <c r="A634" s="5" t="s">
        <v>480</v>
      </c>
      <c r="B634" s="6" t="s">
        <v>179</v>
      </c>
      <c r="C634" s="6" t="s">
        <v>101</v>
      </c>
      <c r="D634" s="7">
        <v>13590</v>
      </c>
      <c r="E634" s="7">
        <v>10189.64</v>
      </c>
      <c r="F634" s="7" t="s">
        <v>123</v>
      </c>
      <c r="G634" s="39" t="s">
        <v>123</v>
      </c>
    </row>
    <row r="635" spans="1:7" ht="15" customHeight="1">
      <c r="A635" s="2" t="s">
        <v>480</v>
      </c>
      <c r="B635" s="3" t="s">
        <v>179</v>
      </c>
      <c r="C635" s="3" t="s">
        <v>556</v>
      </c>
      <c r="D635" s="4">
        <v>17220</v>
      </c>
      <c r="E635" s="4">
        <v>14247</v>
      </c>
      <c r="F635" s="4" t="s">
        <v>123</v>
      </c>
      <c r="G635" s="38" t="s">
        <v>123</v>
      </c>
    </row>
    <row r="636" spans="1:7" ht="15" customHeight="1">
      <c r="A636" s="5" t="s">
        <v>480</v>
      </c>
      <c r="B636" s="6" t="s">
        <v>179</v>
      </c>
      <c r="C636" s="6" t="s">
        <v>82</v>
      </c>
      <c r="D636" s="7">
        <v>40800</v>
      </c>
      <c r="E636" s="7">
        <v>40620</v>
      </c>
      <c r="F636" s="7" t="s">
        <v>123</v>
      </c>
      <c r="G636" s="39" t="s">
        <v>123</v>
      </c>
    </row>
    <row r="637" spans="1:7" ht="15" customHeight="1">
      <c r="A637" s="2" t="s">
        <v>482</v>
      </c>
      <c r="B637" s="3" t="s">
        <v>180</v>
      </c>
      <c r="C637" s="3" t="s">
        <v>133</v>
      </c>
      <c r="D637" s="4">
        <v>96</v>
      </c>
      <c r="E637" s="4">
        <v>576</v>
      </c>
      <c r="F637" s="4" t="s">
        <v>123</v>
      </c>
      <c r="G637" s="38" t="s">
        <v>123</v>
      </c>
    </row>
    <row r="638" spans="1:7" ht="15" customHeight="1">
      <c r="A638" s="5" t="s">
        <v>482</v>
      </c>
      <c r="B638" s="6" t="s">
        <v>180</v>
      </c>
      <c r="C638" s="6" t="s">
        <v>59</v>
      </c>
      <c r="D638" s="7">
        <v>528</v>
      </c>
      <c r="E638" s="7">
        <v>2775.4</v>
      </c>
      <c r="F638" s="7" t="s">
        <v>123</v>
      </c>
      <c r="G638" s="39" t="s">
        <v>123</v>
      </c>
    </row>
    <row r="639" spans="1:7" ht="15" customHeight="1">
      <c r="A639" s="2" t="s">
        <v>482</v>
      </c>
      <c r="B639" s="3" t="s">
        <v>180</v>
      </c>
      <c r="C639" s="3" t="s">
        <v>134</v>
      </c>
      <c r="D639" s="4">
        <v>2040</v>
      </c>
      <c r="E639" s="4">
        <v>9573.75</v>
      </c>
      <c r="F639" s="4" t="s">
        <v>123</v>
      </c>
      <c r="G639" s="38" t="s">
        <v>123</v>
      </c>
    </row>
    <row r="640" spans="1:7" ht="15" customHeight="1">
      <c r="A640" s="5" t="s">
        <v>482</v>
      </c>
      <c r="B640" s="6" t="s">
        <v>180</v>
      </c>
      <c r="C640" s="6" t="s">
        <v>52</v>
      </c>
      <c r="D640" s="7">
        <v>360</v>
      </c>
      <c r="E640" s="7">
        <v>1260</v>
      </c>
      <c r="F640" s="7" t="s">
        <v>123</v>
      </c>
      <c r="G640" s="39" t="s">
        <v>123</v>
      </c>
    </row>
    <row r="641" spans="1:7" ht="15" customHeight="1">
      <c r="A641" s="2" t="s">
        <v>482</v>
      </c>
      <c r="B641" s="3" t="s">
        <v>180</v>
      </c>
      <c r="C641" s="3" t="s">
        <v>45</v>
      </c>
      <c r="D641" s="4">
        <v>155568</v>
      </c>
      <c r="E641" s="4">
        <v>902398.7</v>
      </c>
      <c r="F641" s="4" t="s">
        <v>123</v>
      </c>
      <c r="G641" s="38" t="s">
        <v>123</v>
      </c>
    </row>
    <row r="642" spans="1:7" ht="15" customHeight="1">
      <c r="A642" s="5" t="s">
        <v>482</v>
      </c>
      <c r="B642" s="6" t="s">
        <v>180</v>
      </c>
      <c r="C642" s="6" t="s">
        <v>151</v>
      </c>
      <c r="D642" s="7">
        <v>14245.2</v>
      </c>
      <c r="E642" s="7">
        <v>53208.19</v>
      </c>
      <c r="F642" s="7" t="s">
        <v>123</v>
      </c>
      <c r="G642" s="39" t="s">
        <v>123</v>
      </c>
    </row>
    <row r="643" spans="1:7" ht="15" customHeight="1">
      <c r="A643" s="2" t="s">
        <v>482</v>
      </c>
      <c r="B643" s="3" t="s">
        <v>180</v>
      </c>
      <c r="C643" s="3" t="s">
        <v>101</v>
      </c>
      <c r="D643" s="4">
        <v>120</v>
      </c>
      <c r="E643" s="4">
        <v>427.98</v>
      </c>
      <c r="F643" s="4" t="s">
        <v>123</v>
      </c>
      <c r="G643" s="38" t="s">
        <v>123</v>
      </c>
    </row>
    <row r="644" spans="1:7" ht="15" customHeight="1">
      <c r="A644" s="5" t="s">
        <v>482</v>
      </c>
      <c r="B644" s="6" t="s">
        <v>180</v>
      </c>
      <c r="C644" s="6" t="s">
        <v>49</v>
      </c>
      <c r="D644" s="7">
        <v>2419.1999999999998</v>
      </c>
      <c r="E644" s="7">
        <v>12369.84</v>
      </c>
      <c r="F644" s="7" t="s">
        <v>123</v>
      </c>
      <c r="G644" s="39" t="s">
        <v>123</v>
      </c>
    </row>
    <row r="645" spans="1:7" ht="15" customHeight="1">
      <c r="A645" s="2" t="s">
        <v>482</v>
      </c>
      <c r="B645" s="3" t="s">
        <v>180</v>
      </c>
      <c r="C645" s="3" t="s">
        <v>84</v>
      </c>
      <c r="D645" s="4">
        <v>912</v>
      </c>
      <c r="E645" s="4">
        <v>5622.64</v>
      </c>
      <c r="F645" s="4" t="s">
        <v>123</v>
      </c>
      <c r="G645" s="38" t="s">
        <v>123</v>
      </c>
    </row>
    <row r="646" spans="1:7" ht="15" customHeight="1">
      <c r="A646" s="5" t="s">
        <v>482</v>
      </c>
      <c r="B646" s="6" t="s">
        <v>180</v>
      </c>
      <c r="C646" s="6" t="s">
        <v>68</v>
      </c>
      <c r="D646" s="7">
        <v>3240</v>
      </c>
      <c r="E646" s="7">
        <v>14854.65</v>
      </c>
      <c r="F646" s="7" t="s">
        <v>123</v>
      </c>
      <c r="G646" s="39" t="s">
        <v>123</v>
      </c>
    </row>
    <row r="647" spans="1:7" ht="15" customHeight="1">
      <c r="A647" s="2" t="s">
        <v>482</v>
      </c>
      <c r="B647" s="3" t="s">
        <v>180</v>
      </c>
      <c r="C647" s="3" t="s">
        <v>557</v>
      </c>
      <c r="D647" s="4">
        <v>14.4</v>
      </c>
      <c r="E647" s="4">
        <v>76.02</v>
      </c>
      <c r="F647" s="4" t="s">
        <v>123</v>
      </c>
      <c r="G647" s="38" t="s">
        <v>123</v>
      </c>
    </row>
    <row r="648" spans="1:7" ht="15" customHeight="1">
      <c r="A648" s="5" t="s">
        <v>482</v>
      </c>
      <c r="B648" s="6" t="s">
        <v>180</v>
      </c>
      <c r="C648" s="6" t="s">
        <v>169</v>
      </c>
      <c r="D648" s="7">
        <v>528</v>
      </c>
      <c r="E648" s="7">
        <v>3062.4</v>
      </c>
      <c r="F648" s="7" t="s">
        <v>123</v>
      </c>
      <c r="G648" s="39" t="s">
        <v>123</v>
      </c>
    </row>
    <row r="649" spans="1:7" ht="15" customHeight="1">
      <c r="A649" s="2" t="s">
        <v>482</v>
      </c>
      <c r="B649" s="3" t="s">
        <v>180</v>
      </c>
      <c r="C649" s="3" t="s">
        <v>48</v>
      </c>
      <c r="D649" s="4">
        <v>10766.4</v>
      </c>
      <c r="E649" s="4">
        <v>53306.05</v>
      </c>
      <c r="F649" s="4" t="s">
        <v>123</v>
      </c>
      <c r="G649" s="38" t="s">
        <v>123</v>
      </c>
    </row>
    <row r="650" spans="1:7" ht="15" customHeight="1">
      <c r="A650" s="5" t="s">
        <v>482</v>
      </c>
      <c r="B650" s="6" t="s">
        <v>180</v>
      </c>
      <c r="C650" s="6" t="s">
        <v>65</v>
      </c>
      <c r="D650" s="7">
        <v>288</v>
      </c>
      <c r="E650" s="7">
        <v>1477.2</v>
      </c>
      <c r="F650" s="7" t="s">
        <v>123</v>
      </c>
      <c r="G650" s="39" t="s">
        <v>123</v>
      </c>
    </row>
    <row r="651" spans="1:7" ht="15" customHeight="1">
      <c r="A651" s="2" t="s">
        <v>482</v>
      </c>
      <c r="B651" s="3" t="s">
        <v>180</v>
      </c>
      <c r="C651" s="3" t="s">
        <v>67</v>
      </c>
      <c r="D651" s="4">
        <v>336</v>
      </c>
      <c r="E651" s="4">
        <v>1723.4</v>
      </c>
      <c r="F651" s="4" t="s">
        <v>123</v>
      </c>
      <c r="G651" s="38" t="s">
        <v>123</v>
      </c>
    </row>
    <row r="652" spans="1:7" ht="15" customHeight="1">
      <c r="A652" s="5" t="s">
        <v>181</v>
      </c>
      <c r="B652" s="6" t="s">
        <v>182</v>
      </c>
      <c r="C652" s="6" t="s">
        <v>133</v>
      </c>
      <c r="D652" s="7">
        <v>15</v>
      </c>
      <c r="E652" s="7">
        <v>71</v>
      </c>
      <c r="F652" s="7">
        <v>150</v>
      </c>
      <c r="G652" s="39">
        <v>1050</v>
      </c>
    </row>
    <row r="653" spans="1:7" ht="15" customHeight="1">
      <c r="A653" s="2" t="s">
        <v>181</v>
      </c>
      <c r="B653" s="3" t="s">
        <v>182</v>
      </c>
      <c r="C653" s="3" t="s">
        <v>59</v>
      </c>
      <c r="D653" s="4" t="s">
        <v>123</v>
      </c>
      <c r="E653" s="4" t="s">
        <v>123</v>
      </c>
      <c r="F653" s="4">
        <v>7.5</v>
      </c>
      <c r="G653" s="38">
        <v>40.5</v>
      </c>
    </row>
    <row r="654" spans="1:7" ht="15" customHeight="1">
      <c r="A654" s="5" t="s">
        <v>181</v>
      </c>
      <c r="B654" s="6" t="s">
        <v>182</v>
      </c>
      <c r="C654" s="6" t="s">
        <v>52</v>
      </c>
      <c r="D654" s="7" t="s">
        <v>123</v>
      </c>
      <c r="E654" s="7" t="s">
        <v>123</v>
      </c>
      <c r="F654" s="7">
        <v>52</v>
      </c>
      <c r="G654" s="39">
        <v>94.6</v>
      </c>
    </row>
    <row r="655" spans="1:7" ht="15" customHeight="1">
      <c r="A655" s="2" t="s">
        <v>181</v>
      </c>
      <c r="B655" s="3" t="s">
        <v>182</v>
      </c>
      <c r="C655" s="3" t="s">
        <v>45</v>
      </c>
      <c r="D655" s="4">
        <v>240</v>
      </c>
      <c r="E655" s="4">
        <v>1178.4000000000001</v>
      </c>
      <c r="F655" s="4">
        <v>150</v>
      </c>
      <c r="G655" s="38">
        <v>710</v>
      </c>
    </row>
    <row r="656" spans="1:7" ht="15" customHeight="1">
      <c r="A656" s="5" t="s">
        <v>181</v>
      </c>
      <c r="B656" s="6" t="s">
        <v>182</v>
      </c>
      <c r="C656" s="6" t="s">
        <v>497</v>
      </c>
      <c r="D656" s="7" t="s">
        <v>123</v>
      </c>
      <c r="E656" s="7" t="s">
        <v>123</v>
      </c>
      <c r="F656" s="7">
        <v>12</v>
      </c>
      <c r="G656" s="39">
        <v>80</v>
      </c>
    </row>
    <row r="657" spans="1:7" ht="15" customHeight="1">
      <c r="A657" s="2" t="s">
        <v>181</v>
      </c>
      <c r="B657" s="3" t="s">
        <v>182</v>
      </c>
      <c r="C657" s="3" t="s">
        <v>151</v>
      </c>
      <c r="D657" s="4">
        <v>1725</v>
      </c>
      <c r="E657" s="4">
        <v>4745.09</v>
      </c>
      <c r="F657" s="4">
        <v>435</v>
      </c>
      <c r="G657" s="38">
        <v>2423.17</v>
      </c>
    </row>
    <row r="658" spans="1:7" ht="15" customHeight="1">
      <c r="A658" s="5" t="s">
        <v>181</v>
      </c>
      <c r="B658" s="6" t="s">
        <v>182</v>
      </c>
      <c r="C658" s="6" t="s">
        <v>68</v>
      </c>
      <c r="D658" s="7">
        <v>390</v>
      </c>
      <c r="E658" s="7">
        <v>2340</v>
      </c>
      <c r="F658" s="7">
        <v>165</v>
      </c>
      <c r="G658" s="39">
        <v>891</v>
      </c>
    </row>
    <row r="659" spans="1:7" ht="15" customHeight="1">
      <c r="A659" s="2" t="s">
        <v>181</v>
      </c>
      <c r="B659" s="3" t="s">
        <v>182</v>
      </c>
      <c r="C659" s="3" t="s">
        <v>64</v>
      </c>
      <c r="D659" s="4" t="s">
        <v>123</v>
      </c>
      <c r="E659" s="4" t="s">
        <v>123</v>
      </c>
      <c r="F659" s="4">
        <v>90</v>
      </c>
      <c r="G659" s="38">
        <v>426</v>
      </c>
    </row>
    <row r="660" spans="1:7" ht="15" customHeight="1">
      <c r="A660" s="5" t="s">
        <v>558</v>
      </c>
      <c r="B660" s="6" t="s">
        <v>559</v>
      </c>
      <c r="C660" s="6" t="s">
        <v>45</v>
      </c>
      <c r="D660" s="7">
        <v>50000</v>
      </c>
      <c r="E660" s="7">
        <v>187500</v>
      </c>
      <c r="F660" s="7" t="s">
        <v>123</v>
      </c>
      <c r="G660" s="39" t="s">
        <v>123</v>
      </c>
    </row>
    <row r="661" spans="1:7" ht="15" customHeight="1">
      <c r="A661" s="2" t="s">
        <v>183</v>
      </c>
      <c r="B661" s="3" t="s">
        <v>184</v>
      </c>
      <c r="C661" s="3" t="s">
        <v>133</v>
      </c>
      <c r="D661" s="4">
        <v>5340.36</v>
      </c>
      <c r="E661" s="4">
        <v>7491.85</v>
      </c>
      <c r="F661" s="4">
        <v>10758</v>
      </c>
      <c r="G661" s="38">
        <v>13246.5</v>
      </c>
    </row>
    <row r="662" spans="1:7" ht="15" customHeight="1">
      <c r="A662" s="5" t="s">
        <v>183</v>
      </c>
      <c r="B662" s="6" t="s">
        <v>184</v>
      </c>
      <c r="C662" s="6" t="s">
        <v>52</v>
      </c>
      <c r="D662" s="7" t="s">
        <v>123</v>
      </c>
      <c r="E662" s="7" t="s">
        <v>123</v>
      </c>
      <c r="F662" s="7">
        <v>108</v>
      </c>
      <c r="G662" s="39">
        <v>121.5</v>
      </c>
    </row>
    <row r="663" spans="1:7" ht="15" customHeight="1">
      <c r="A663" s="2" t="s">
        <v>183</v>
      </c>
      <c r="B663" s="3" t="s">
        <v>184</v>
      </c>
      <c r="C663" s="3" t="s">
        <v>121</v>
      </c>
      <c r="D663" s="4" t="s">
        <v>123</v>
      </c>
      <c r="E663" s="4" t="s">
        <v>123</v>
      </c>
      <c r="F663" s="4">
        <v>1566</v>
      </c>
      <c r="G663" s="38">
        <v>1879.2</v>
      </c>
    </row>
    <row r="664" spans="1:7" ht="15" customHeight="1">
      <c r="A664" s="5" t="s">
        <v>183</v>
      </c>
      <c r="B664" s="6" t="s">
        <v>184</v>
      </c>
      <c r="C664" s="6" t="s">
        <v>91</v>
      </c>
      <c r="D664" s="7" t="s">
        <v>123</v>
      </c>
      <c r="E664" s="7" t="s">
        <v>123</v>
      </c>
      <c r="F664" s="7">
        <v>1341.6</v>
      </c>
      <c r="G664" s="39">
        <v>1667.61</v>
      </c>
    </row>
    <row r="665" spans="1:7" ht="15" customHeight="1">
      <c r="A665" s="2" t="s">
        <v>183</v>
      </c>
      <c r="B665" s="3" t="s">
        <v>184</v>
      </c>
      <c r="C665" s="3" t="s">
        <v>45</v>
      </c>
      <c r="D665" s="4">
        <v>8529.42</v>
      </c>
      <c r="E665" s="4">
        <v>11309.76</v>
      </c>
      <c r="F665" s="4">
        <v>8100</v>
      </c>
      <c r="G665" s="38">
        <v>8959</v>
      </c>
    </row>
    <row r="666" spans="1:7" ht="15" customHeight="1">
      <c r="A666" s="5" t="s">
        <v>183</v>
      </c>
      <c r="B666" s="6" t="s">
        <v>184</v>
      </c>
      <c r="C666" s="6" t="s">
        <v>497</v>
      </c>
      <c r="D666" s="7" t="s">
        <v>123</v>
      </c>
      <c r="E666" s="7" t="s">
        <v>123</v>
      </c>
      <c r="F666" s="7">
        <v>54</v>
      </c>
      <c r="G666" s="39">
        <v>67.5</v>
      </c>
    </row>
    <row r="667" spans="1:7" ht="15" customHeight="1">
      <c r="A667" s="2" t="s">
        <v>183</v>
      </c>
      <c r="B667" s="3" t="s">
        <v>184</v>
      </c>
      <c r="C667" s="3" t="s">
        <v>151</v>
      </c>
      <c r="D667" s="4">
        <v>14976</v>
      </c>
      <c r="E667" s="4">
        <v>18151.28</v>
      </c>
      <c r="F667" s="4">
        <v>32940</v>
      </c>
      <c r="G667" s="38">
        <v>36494.82</v>
      </c>
    </row>
    <row r="668" spans="1:7" ht="15" customHeight="1">
      <c r="A668" s="5" t="s">
        <v>183</v>
      </c>
      <c r="B668" s="6" t="s">
        <v>184</v>
      </c>
      <c r="C668" s="6" t="s">
        <v>101</v>
      </c>
      <c r="D668" s="7">
        <v>648</v>
      </c>
      <c r="E668" s="7">
        <v>947.43</v>
      </c>
      <c r="F668" s="7" t="s">
        <v>123</v>
      </c>
      <c r="G668" s="39" t="s">
        <v>123</v>
      </c>
    </row>
    <row r="669" spans="1:7" ht="15" customHeight="1">
      <c r="A669" s="2" t="s">
        <v>183</v>
      </c>
      <c r="B669" s="3" t="s">
        <v>184</v>
      </c>
      <c r="C669" s="3" t="s">
        <v>64</v>
      </c>
      <c r="D669" s="4" t="s">
        <v>123</v>
      </c>
      <c r="E669" s="4" t="s">
        <v>123</v>
      </c>
      <c r="F669" s="4">
        <v>2412</v>
      </c>
      <c r="G669" s="38">
        <v>3038.4</v>
      </c>
    </row>
    <row r="670" spans="1:7" ht="15" customHeight="1">
      <c r="A670" s="5" t="s">
        <v>183</v>
      </c>
      <c r="B670" s="6" t="s">
        <v>184</v>
      </c>
      <c r="C670" s="6" t="s">
        <v>178</v>
      </c>
      <c r="D670" s="7">
        <v>48.6</v>
      </c>
      <c r="E670" s="7">
        <v>70.47</v>
      </c>
      <c r="F670" s="7">
        <v>1046.4000000000001</v>
      </c>
      <c r="G670" s="39">
        <v>832.32</v>
      </c>
    </row>
    <row r="671" spans="1:7" ht="15" customHeight="1">
      <c r="A671" s="2" t="s">
        <v>183</v>
      </c>
      <c r="B671" s="3" t="s">
        <v>184</v>
      </c>
      <c r="C671" s="3" t="s">
        <v>82</v>
      </c>
      <c r="D671" s="4">
        <v>1620</v>
      </c>
      <c r="E671" s="4">
        <v>2430</v>
      </c>
      <c r="F671" s="4">
        <v>1080</v>
      </c>
      <c r="G671" s="38">
        <v>1350</v>
      </c>
    </row>
    <row r="672" spans="1:7" ht="15" customHeight="1">
      <c r="A672" s="5" t="s">
        <v>185</v>
      </c>
      <c r="B672" s="6" t="s">
        <v>186</v>
      </c>
      <c r="C672" s="6" t="s">
        <v>109</v>
      </c>
      <c r="D672" s="7" t="s">
        <v>123</v>
      </c>
      <c r="E672" s="7" t="s">
        <v>123</v>
      </c>
      <c r="F672" s="7">
        <v>750</v>
      </c>
      <c r="G672" s="39">
        <v>4464.8999999999996</v>
      </c>
    </row>
    <row r="673" spans="1:7" ht="15" customHeight="1">
      <c r="A673" s="2" t="s">
        <v>185</v>
      </c>
      <c r="B673" s="3" t="s">
        <v>186</v>
      </c>
      <c r="C673" s="3" t="s">
        <v>52</v>
      </c>
      <c r="D673" s="4">
        <v>200</v>
      </c>
      <c r="E673" s="4">
        <v>910.32</v>
      </c>
      <c r="F673" s="4" t="s">
        <v>123</v>
      </c>
      <c r="G673" s="38" t="s">
        <v>123</v>
      </c>
    </row>
    <row r="674" spans="1:7" ht="15" customHeight="1">
      <c r="A674" s="5" t="s">
        <v>560</v>
      </c>
      <c r="B674" s="6" t="s">
        <v>561</v>
      </c>
      <c r="C674" s="6" t="s">
        <v>52</v>
      </c>
      <c r="D674" s="7">
        <v>24</v>
      </c>
      <c r="E674" s="7">
        <v>2224.87</v>
      </c>
      <c r="F674" s="7" t="s">
        <v>123</v>
      </c>
      <c r="G674" s="39" t="s">
        <v>123</v>
      </c>
    </row>
    <row r="675" spans="1:7" ht="15" customHeight="1">
      <c r="A675" s="2" t="s">
        <v>610</v>
      </c>
      <c r="B675" s="3" t="s">
        <v>611</v>
      </c>
      <c r="C675" s="3" t="s">
        <v>45</v>
      </c>
      <c r="D675" s="4" t="s">
        <v>123</v>
      </c>
      <c r="E675" s="4" t="s">
        <v>123</v>
      </c>
      <c r="F675" s="4">
        <v>160</v>
      </c>
      <c r="G675" s="38">
        <v>1120</v>
      </c>
    </row>
    <row r="676" spans="1:7" ht="15" customHeight="1">
      <c r="A676" s="5" t="s">
        <v>187</v>
      </c>
      <c r="B676" s="6" t="s">
        <v>188</v>
      </c>
      <c r="C676" s="6" t="s">
        <v>86</v>
      </c>
      <c r="D676" s="7">
        <v>14.4</v>
      </c>
      <c r="E676" s="7">
        <v>138.96</v>
      </c>
      <c r="F676" s="7" t="s">
        <v>123</v>
      </c>
      <c r="G676" s="39" t="s">
        <v>123</v>
      </c>
    </row>
    <row r="677" spans="1:7" ht="15" customHeight="1">
      <c r="A677" s="2" t="s">
        <v>187</v>
      </c>
      <c r="B677" s="3" t="s">
        <v>188</v>
      </c>
      <c r="C677" s="3" t="s">
        <v>133</v>
      </c>
      <c r="D677" s="4">
        <v>4120</v>
      </c>
      <c r="E677" s="4">
        <v>40640</v>
      </c>
      <c r="F677" s="4">
        <v>8512</v>
      </c>
      <c r="G677" s="38">
        <v>80016.399999999994</v>
      </c>
    </row>
    <row r="678" spans="1:7" ht="15" customHeight="1">
      <c r="A678" s="5" t="s">
        <v>187</v>
      </c>
      <c r="B678" s="6" t="s">
        <v>188</v>
      </c>
      <c r="C678" s="6" t="s">
        <v>45</v>
      </c>
      <c r="D678" s="7">
        <v>14772.4</v>
      </c>
      <c r="E678" s="7">
        <v>132930</v>
      </c>
      <c r="F678" s="7">
        <v>69552</v>
      </c>
      <c r="G678" s="39">
        <v>589648</v>
      </c>
    </row>
    <row r="679" spans="1:7" ht="15" customHeight="1">
      <c r="A679" s="2" t="s">
        <v>187</v>
      </c>
      <c r="B679" s="3" t="s">
        <v>188</v>
      </c>
      <c r="C679" s="3" t="s">
        <v>151</v>
      </c>
      <c r="D679" s="4">
        <v>322</v>
      </c>
      <c r="E679" s="4">
        <v>2935.81</v>
      </c>
      <c r="F679" s="4">
        <v>360</v>
      </c>
      <c r="G679" s="38">
        <v>3240</v>
      </c>
    </row>
    <row r="680" spans="1:7" ht="15" customHeight="1">
      <c r="A680" s="5" t="s">
        <v>562</v>
      </c>
      <c r="B680" s="6" t="s">
        <v>563</v>
      </c>
      <c r="C680" s="6" t="s">
        <v>52</v>
      </c>
      <c r="D680" s="7">
        <v>810</v>
      </c>
      <c r="E680" s="7">
        <v>906.59</v>
      </c>
      <c r="F680" s="7" t="s">
        <v>123</v>
      </c>
      <c r="G680" s="39" t="s">
        <v>123</v>
      </c>
    </row>
    <row r="681" spans="1:7" ht="15" customHeight="1">
      <c r="A681" s="2" t="s">
        <v>189</v>
      </c>
      <c r="B681" s="3" t="s">
        <v>190</v>
      </c>
      <c r="C681" s="3" t="s">
        <v>133</v>
      </c>
      <c r="D681" s="4">
        <v>957.6</v>
      </c>
      <c r="E681" s="4">
        <v>8964</v>
      </c>
      <c r="F681" s="4">
        <v>2097.6</v>
      </c>
      <c r="G681" s="38">
        <v>18768</v>
      </c>
    </row>
    <row r="682" spans="1:7" ht="15" customHeight="1">
      <c r="A682" s="5" t="s">
        <v>189</v>
      </c>
      <c r="B682" s="6" t="s">
        <v>190</v>
      </c>
      <c r="C682" s="6" t="s">
        <v>45</v>
      </c>
      <c r="D682" s="7">
        <v>1755.6</v>
      </c>
      <c r="E682" s="7">
        <v>15612</v>
      </c>
      <c r="F682" s="7">
        <v>3762</v>
      </c>
      <c r="G682" s="39">
        <v>31668</v>
      </c>
    </row>
    <row r="683" spans="1:7" ht="15" customHeight="1">
      <c r="A683" s="2" t="s">
        <v>191</v>
      </c>
      <c r="B683" s="3" t="s">
        <v>192</v>
      </c>
      <c r="C683" s="3" t="s">
        <v>133</v>
      </c>
      <c r="D683" s="4">
        <v>13973.4</v>
      </c>
      <c r="E683" s="4">
        <v>39864.6</v>
      </c>
      <c r="F683" s="4">
        <v>10279.799999999999</v>
      </c>
      <c r="G683" s="38">
        <v>28153.08</v>
      </c>
    </row>
    <row r="684" spans="1:7" ht="15" customHeight="1">
      <c r="A684" s="5" t="s">
        <v>191</v>
      </c>
      <c r="B684" s="6" t="s">
        <v>192</v>
      </c>
      <c r="C684" s="6" t="s">
        <v>45</v>
      </c>
      <c r="D684" s="7">
        <v>8866.2000000000007</v>
      </c>
      <c r="E684" s="7">
        <v>24830.52</v>
      </c>
      <c r="F684" s="7">
        <v>5616</v>
      </c>
      <c r="G684" s="39">
        <v>14601.6</v>
      </c>
    </row>
    <row r="685" spans="1:7" ht="15" customHeight="1">
      <c r="A685" s="2" t="s">
        <v>191</v>
      </c>
      <c r="B685" s="3" t="s">
        <v>192</v>
      </c>
      <c r="C685" s="3" t="s">
        <v>151</v>
      </c>
      <c r="D685" s="4" t="s">
        <v>123</v>
      </c>
      <c r="E685" s="4" t="s">
        <v>123</v>
      </c>
      <c r="F685" s="4">
        <v>480</v>
      </c>
      <c r="G685" s="38">
        <v>1632</v>
      </c>
    </row>
    <row r="686" spans="1:7" ht="15" customHeight="1">
      <c r="A686" s="5" t="s">
        <v>191</v>
      </c>
      <c r="B686" s="6" t="s">
        <v>192</v>
      </c>
      <c r="C686" s="6" t="s">
        <v>178</v>
      </c>
      <c r="D686" s="7" t="s">
        <v>123</v>
      </c>
      <c r="E686" s="7" t="s">
        <v>123</v>
      </c>
      <c r="F686" s="7">
        <v>5.4</v>
      </c>
      <c r="G686" s="39">
        <v>24.3</v>
      </c>
    </row>
    <row r="687" spans="1:7" ht="15" customHeight="1">
      <c r="A687" s="2" t="s">
        <v>191</v>
      </c>
      <c r="B687" s="3" t="s">
        <v>192</v>
      </c>
      <c r="C687" s="3" t="s">
        <v>48</v>
      </c>
      <c r="D687" s="4" t="s">
        <v>123</v>
      </c>
      <c r="E687" s="4" t="s">
        <v>123</v>
      </c>
      <c r="F687" s="4">
        <v>705.6</v>
      </c>
      <c r="G687" s="38">
        <v>2450.88</v>
      </c>
    </row>
    <row r="688" spans="1:7" ht="15" customHeight="1">
      <c r="A688" s="5" t="s">
        <v>193</v>
      </c>
      <c r="B688" s="6" t="s">
        <v>194</v>
      </c>
      <c r="C688" s="6" t="s">
        <v>45</v>
      </c>
      <c r="D688" s="7">
        <v>3600</v>
      </c>
      <c r="E688" s="7">
        <v>2160</v>
      </c>
      <c r="F688" s="7" t="s">
        <v>123</v>
      </c>
      <c r="G688" s="39" t="s">
        <v>123</v>
      </c>
    </row>
    <row r="689" spans="1:7" ht="15" customHeight="1">
      <c r="A689" s="2" t="s">
        <v>195</v>
      </c>
      <c r="B689" s="3" t="s">
        <v>196</v>
      </c>
      <c r="C689" s="3" t="s">
        <v>133</v>
      </c>
      <c r="D689" s="4">
        <v>675</v>
      </c>
      <c r="E689" s="4">
        <v>719.4</v>
      </c>
      <c r="F689" s="4">
        <v>4020</v>
      </c>
      <c r="G689" s="38">
        <v>4176.3</v>
      </c>
    </row>
    <row r="690" spans="1:7" ht="15" customHeight="1">
      <c r="A690" s="5" t="s">
        <v>195</v>
      </c>
      <c r="B690" s="6" t="s">
        <v>196</v>
      </c>
      <c r="C690" s="6" t="s">
        <v>134</v>
      </c>
      <c r="D690" s="7" t="s">
        <v>123</v>
      </c>
      <c r="E690" s="7" t="s">
        <v>123</v>
      </c>
      <c r="F690" s="7">
        <v>500</v>
      </c>
      <c r="G690" s="39">
        <v>528</v>
      </c>
    </row>
    <row r="691" spans="1:7" ht="15" customHeight="1">
      <c r="A691" s="2" t="s">
        <v>195</v>
      </c>
      <c r="B691" s="3" t="s">
        <v>196</v>
      </c>
      <c r="C691" s="3" t="s">
        <v>52</v>
      </c>
      <c r="D691" s="4">
        <v>120</v>
      </c>
      <c r="E691" s="4">
        <v>108.85</v>
      </c>
      <c r="F691" s="4" t="s">
        <v>123</v>
      </c>
      <c r="G691" s="38" t="s">
        <v>123</v>
      </c>
    </row>
    <row r="692" spans="1:7" ht="15" customHeight="1">
      <c r="A692" s="5" t="s">
        <v>195</v>
      </c>
      <c r="B692" s="6" t="s">
        <v>196</v>
      </c>
      <c r="C692" s="6" t="s">
        <v>45</v>
      </c>
      <c r="D692" s="7">
        <v>15613</v>
      </c>
      <c r="E692" s="7">
        <v>17468.52</v>
      </c>
      <c r="F692" s="7">
        <v>63000</v>
      </c>
      <c r="G692" s="39">
        <v>61146.400000000001</v>
      </c>
    </row>
    <row r="693" spans="1:7" ht="15" customHeight="1">
      <c r="A693" s="2" t="s">
        <v>195</v>
      </c>
      <c r="B693" s="3" t="s">
        <v>196</v>
      </c>
      <c r="C693" s="3" t="s">
        <v>48</v>
      </c>
      <c r="D693" s="4" t="s">
        <v>123</v>
      </c>
      <c r="E693" s="4" t="s">
        <v>123</v>
      </c>
      <c r="F693" s="4">
        <v>500</v>
      </c>
      <c r="G693" s="38">
        <v>528</v>
      </c>
    </row>
    <row r="694" spans="1:7" ht="15" customHeight="1">
      <c r="A694" s="5" t="s">
        <v>197</v>
      </c>
      <c r="B694" s="6" t="s">
        <v>198</v>
      </c>
      <c r="C694" s="6" t="s">
        <v>133</v>
      </c>
      <c r="D694" s="7">
        <v>2325</v>
      </c>
      <c r="E694" s="7">
        <v>1860</v>
      </c>
      <c r="F694" s="7">
        <v>6700</v>
      </c>
      <c r="G694" s="39">
        <v>4954.8</v>
      </c>
    </row>
    <row r="695" spans="1:7" ht="15" customHeight="1">
      <c r="A695" s="2" t="s">
        <v>197</v>
      </c>
      <c r="B695" s="3" t="s">
        <v>198</v>
      </c>
      <c r="C695" s="3" t="s">
        <v>121</v>
      </c>
      <c r="D695" s="4" t="s">
        <v>123</v>
      </c>
      <c r="E695" s="4" t="s">
        <v>123</v>
      </c>
      <c r="F695" s="4">
        <v>1880</v>
      </c>
      <c r="G695" s="38">
        <v>1562</v>
      </c>
    </row>
    <row r="696" spans="1:7" ht="15" customHeight="1">
      <c r="A696" s="5" t="s">
        <v>197</v>
      </c>
      <c r="B696" s="6" t="s">
        <v>198</v>
      </c>
      <c r="C696" s="6" t="s">
        <v>45</v>
      </c>
      <c r="D696" s="7" t="s">
        <v>123</v>
      </c>
      <c r="E696" s="7" t="s">
        <v>123</v>
      </c>
      <c r="F696" s="7">
        <v>3200</v>
      </c>
      <c r="G696" s="39">
        <v>2544</v>
      </c>
    </row>
    <row r="697" spans="1:7" ht="15" customHeight="1">
      <c r="A697" s="2" t="s">
        <v>197</v>
      </c>
      <c r="B697" s="3" t="s">
        <v>198</v>
      </c>
      <c r="C697" s="3" t="s">
        <v>101</v>
      </c>
      <c r="D697" s="4">
        <v>4240</v>
      </c>
      <c r="E697" s="4">
        <v>3400.46</v>
      </c>
      <c r="F697" s="4">
        <v>4200</v>
      </c>
      <c r="G697" s="38">
        <v>3016.51</v>
      </c>
    </row>
    <row r="698" spans="1:7" ht="15" customHeight="1">
      <c r="A698" s="5" t="s">
        <v>197</v>
      </c>
      <c r="B698" s="6" t="s">
        <v>198</v>
      </c>
      <c r="C698" s="6" t="s">
        <v>49</v>
      </c>
      <c r="D698" s="7">
        <v>59400</v>
      </c>
      <c r="E698" s="7">
        <v>44063.5</v>
      </c>
      <c r="F698" s="7">
        <v>27200</v>
      </c>
      <c r="G698" s="39">
        <v>19190</v>
      </c>
    </row>
    <row r="699" spans="1:7" ht="15" customHeight="1">
      <c r="A699" s="2" t="s">
        <v>197</v>
      </c>
      <c r="B699" s="3" t="s">
        <v>198</v>
      </c>
      <c r="C699" s="3" t="s">
        <v>64</v>
      </c>
      <c r="D699" s="4" t="s">
        <v>123</v>
      </c>
      <c r="E699" s="4" t="s">
        <v>123</v>
      </c>
      <c r="F699" s="4">
        <v>480</v>
      </c>
      <c r="G699" s="38">
        <v>396</v>
      </c>
    </row>
    <row r="700" spans="1:7" ht="15" customHeight="1">
      <c r="A700" s="5" t="s">
        <v>197</v>
      </c>
      <c r="B700" s="6" t="s">
        <v>198</v>
      </c>
      <c r="C700" s="6" t="s">
        <v>82</v>
      </c>
      <c r="D700" s="7">
        <v>3580</v>
      </c>
      <c r="E700" s="7">
        <v>2961.4</v>
      </c>
      <c r="F700" s="7">
        <v>600</v>
      </c>
      <c r="G700" s="39">
        <v>498</v>
      </c>
    </row>
    <row r="701" spans="1:7" ht="15" customHeight="1">
      <c r="A701" s="2" t="s">
        <v>199</v>
      </c>
      <c r="B701" s="3" t="s">
        <v>200</v>
      </c>
      <c r="C701" s="3" t="s">
        <v>86</v>
      </c>
      <c r="D701" s="4">
        <v>24</v>
      </c>
      <c r="E701" s="4">
        <v>38.4</v>
      </c>
      <c r="F701" s="4" t="s">
        <v>123</v>
      </c>
      <c r="G701" s="38" t="s">
        <v>123</v>
      </c>
    </row>
    <row r="702" spans="1:7" ht="15" customHeight="1">
      <c r="A702" s="5" t="s">
        <v>199</v>
      </c>
      <c r="B702" s="6" t="s">
        <v>200</v>
      </c>
      <c r="C702" s="6" t="s">
        <v>133</v>
      </c>
      <c r="D702" s="7">
        <v>8653</v>
      </c>
      <c r="E702" s="7">
        <v>13610.58</v>
      </c>
      <c r="F702" s="7">
        <v>9121</v>
      </c>
      <c r="G702" s="39">
        <v>14723.9</v>
      </c>
    </row>
    <row r="703" spans="1:7" ht="15" customHeight="1">
      <c r="A703" s="2" t="s">
        <v>199</v>
      </c>
      <c r="B703" s="3" t="s">
        <v>200</v>
      </c>
      <c r="C703" s="3" t="s">
        <v>45</v>
      </c>
      <c r="D703" s="4">
        <v>87371</v>
      </c>
      <c r="E703" s="4">
        <v>115962.76</v>
      </c>
      <c r="F703" s="4">
        <v>308599</v>
      </c>
      <c r="G703" s="38">
        <v>424185.4</v>
      </c>
    </row>
    <row r="704" spans="1:7" ht="15" customHeight="1">
      <c r="A704" s="5" t="s">
        <v>201</v>
      </c>
      <c r="B704" s="6" t="s">
        <v>202</v>
      </c>
      <c r="C704" s="6" t="s">
        <v>133</v>
      </c>
      <c r="D704" s="7">
        <v>1315</v>
      </c>
      <c r="E704" s="7">
        <v>1838</v>
      </c>
      <c r="F704" s="7">
        <v>6320.5</v>
      </c>
      <c r="G704" s="39">
        <v>7572.5</v>
      </c>
    </row>
    <row r="705" spans="1:7" ht="15" customHeight="1">
      <c r="A705" s="2" t="s">
        <v>201</v>
      </c>
      <c r="B705" s="3" t="s">
        <v>202</v>
      </c>
      <c r="C705" s="3" t="s">
        <v>121</v>
      </c>
      <c r="D705" s="4" t="s">
        <v>123</v>
      </c>
      <c r="E705" s="4" t="s">
        <v>123</v>
      </c>
      <c r="F705" s="4">
        <v>4499</v>
      </c>
      <c r="G705" s="38">
        <v>6385</v>
      </c>
    </row>
    <row r="706" spans="1:7" ht="15" customHeight="1">
      <c r="A706" s="5" t="s">
        <v>201</v>
      </c>
      <c r="B706" s="6" t="s">
        <v>202</v>
      </c>
      <c r="C706" s="6" t="s">
        <v>101</v>
      </c>
      <c r="D706" s="7">
        <v>3430.5</v>
      </c>
      <c r="E706" s="7">
        <v>4211.8900000000003</v>
      </c>
      <c r="F706" s="7">
        <v>2754</v>
      </c>
      <c r="G706" s="39">
        <v>3161.36</v>
      </c>
    </row>
    <row r="707" spans="1:7" ht="15" customHeight="1">
      <c r="A707" s="2" t="s">
        <v>201</v>
      </c>
      <c r="B707" s="3" t="s">
        <v>202</v>
      </c>
      <c r="C707" s="3" t="s">
        <v>49</v>
      </c>
      <c r="D707" s="4">
        <v>3501</v>
      </c>
      <c r="E707" s="4">
        <v>3591.15</v>
      </c>
      <c r="F707" s="4" t="s">
        <v>123</v>
      </c>
      <c r="G707" s="38" t="s">
        <v>123</v>
      </c>
    </row>
    <row r="708" spans="1:7" ht="15" customHeight="1">
      <c r="A708" s="5" t="s">
        <v>201</v>
      </c>
      <c r="B708" s="6" t="s">
        <v>202</v>
      </c>
      <c r="C708" s="6" t="s">
        <v>64</v>
      </c>
      <c r="D708" s="7" t="s">
        <v>123</v>
      </c>
      <c r="E708" s="7" t="s">
        <v>123</v>
      </c>
      <c r="F708" s="7">
        <v>576</v>
      </c>
      <c r="G708" s="39">
        <v>792</v>
      </c>
    </row>
    <row r="709" spans="1:7" ht="15" customHeight="1">
      <c r="A709" s="2" t="s">
        <v>201</v>
      </c>
      <c r="B709" s="3" t="s">
        <v>202</v>
      </c>
      <c r="C709" s="3" t="s">
        <v>82</v>
      </c>
      <c r="D709" s="4">
        <v>3306</v>
      </c>
      <c r="E709" s="4">
        <v>4653</v>
      </c>
      <c r="F709" s="4">
        <v>1759</v>
      </c>
      <c r="G709" s="38">
        <v>2626.8</v>
      </c>
    </row>
    <row r="710" spans="1:7" ht="15" customHeight="1">
      <c r="A710" s="5" t="s">
        <v>203</v>
      </c>
      <c r="B710" s="6" t="s">
        <v>204</v>
      </c>
      <c r="C710" s="6" t="s">
        <v>133</v>
      </c>
      <c r="D710" s="7" t="s">
        <v>123</v>
      </c>
      <c r="E710" s="7" t="s">
        <v>123</v>
      </c>
      <c r="F710" s="7">
        <v>2980</v>
      </c>
      <c r="G710" s="39">
        <v>2109.4</v>
      </c>
    </row>
    <row r="711" spans="1:7" ht="15" customHeight="1">
      <c r="A711" s="2" t="s">
        <v>203</v>
      </c>
      <c r="B711" s="3" t="s">
        <v>204</v>
      </c>
      <c r="C711" s="3" t="s">
        <v>45</v>
      </c>
      <c r="D711" s="4">
        <v>14714</v>
      </c>
      <c r="E711" s="4">
        <v>10449.200000000001</v>
      </c>
      <c r="F711" s="4">
        <v>29656</v>
      </c>
      <c r="G711" s="38">
        <v>19761</v>
      </c>
    </row>
    <row r="712" spans="1:7" ht="15" customHeight="1">
      <c r="A712" s="5" t="s">
        <v>205</v>
      </c>
      <c r="B712" s="6" t="s">
        <v>206</v>
      </c>
      <c r="C712" s="6" t="s">
        <v>45</v>
      </c>
      <c r="D712" s="7">
        <v>7560</v>
      </c>
      <c r="E712" s="7">
        <v>8064</v>
      </c>
      <c r="F712" s="7" t="s">
        <v>123</v>
      </c>
      <c r="G712" s="39" t="s">
        <v>123</v>
      </c>
    </row>
    <row r="713" spans="1:7" ht="15" customHeight="1">
      <c r="A713" s="2" t="s">
        <v>564</v>
      </c>
      <c r="B713" s="3" t="s">
        <v>565</v>
      </c>
      <c r="C713" s="3" t="s">
        <v>45</v>
      </c>
      <c r="D713" s="4" t="s">
        <v>123</v>
      </c>
      <c r="E713" s="4" t="s">
        <v>123</v>
      </c>
      <c r="F713" s="4">
        <v>30988</v>
      </c>
      <c r="G713" s="38">
        <v>39061.599999999999</v>
      </c>
    </row>
    <row r="714" spans="1:7" ht="15" customHeight="1">
      <c r="A714" s="5" t="s">
        <v>207</v>
      </c>
      <c r="B714" s="6" t="s">
        <v>208</v>
      </c>
      <c r="C714" s="6" t="s">
        <v>133</v>
      </c>
      <c r="D714" s="7">
        <v>265</v>
      </c>
      <c r="E714" s="7">
        <v>518.1</v>
      </c>
      <c r="F714" s="7">
        <v>340</v>
      </c>
      <c r="G714" s="39">
        <v>534.79999999999995</v>
      </c>
    </row>
    <row r="715" spans="1:7" ht="15" customHeight="1">
      <c r="A715" s="2" t="s">
        <v>207</v>
      </c>
      <c r="B715" s="3" t="s">
        <v>208</v>
      </c>
      <c r="C715" s="3" t="s">
        <v>45</v>
      </c>
      <c r="D715" s="4">
        <v>30</v>
      </c>
      <c r="E715" s="4">
        <v>45.6</v>
      </c>
      <c r="F715" s="4" t="s">
        <v>123</v>
      </c>
      <c r="G715" s="38" t="s">
        <v>123</v>
      </c>
    </row>
    <row r="716" spans="1:7" ht="15" customHeight="1">
      <c r="A716" s="5" t="s">
        <v>209</v>
      </c>
      <c r="B716" s="6" t="s">
        <v>210</v>
      </c>
      <c r="C716" s="6" t="s">
        <v>133</v>
      </c>
      <c r="D716" s="7" t="s">
        <v>123</v>
      </c>
      <c r="E716" s="7" t="s">
        <v>123</v>
      </c>
      <c r="F716" s="7">
        <v>12923.04</v>
      </c>
      <c r="G716" s="39">
        <v>30509.4</v>
      </c>
    </row>
    <row r="717" spans="1:7" ht="15" customHeight="1">
      <c r="A717" s="2" t="s">
        <v>566</v>
      </c>
      <c r="B717" s="3" t="s">
        <v>567</v>
      </c>
      <c r="C717" s="3" t="s">
        <v>52</v>
      </c>
      <c r="D717" s="4">
        <v>500</v>
      </c>
      <c r="E717" s="4">
        <v>1668.75</v>
      </c>
      <c r="F717" s="4" t="s">
        <v>123</v>
      </c>
      <c r="G717" s="38" t="s">
        <v>123</v>
      </c>
    </row>
    <row r="718" spans="1:7" ht="15" customHeight="1">
      <c r="A718" s="5" t="s">
        <v>211</v>
      </c>
      <c r="B718" s="6" t="s">
        <v>212</v>
      </c>
      <c r="C718" s="6" t="s">
        <v>134</v>
      </c>
      <c r="D718" s="7" t="s">
        <v>123</v>
      </c>
      <c r="E718" s="7" t="s">
        <v>123</v>
      </c>
      <c r="F718" s="7">
        <v>40000</v>
      </c>
      <c r="G718" s="39">
        <v>39250</v>
      </c>
    </row>
    <row r="719" spans="1:7" ht="15" customHeight="1">
      <c r="A719" s="2" t="s">
        <v>211</v>
      </c>
      <c r="B719" s="3" t="s">
        <v>212</v>
      </c>
      <c r="C719" s="3" t="s">
        <v>483</v>
      </c>
      <c r="D719" s="4" t="s">
        <v>123</v>
      </c>
      <c r="E719" s="4" t="s">
        <v>123</v>
      </c>
      <c r="F719" s="4">
        <v>24000</v>
      </c>
      <c r="G719" s="38">
        <v>24110</v>
      </c>
    </row>
    <row r="720" spans="1:7" ht="15" customHeight="1">
      <c r="A720" s="5" t="s">
        <v>211</v>
      </c>
      <c r="B720" s="6" t="s">
        <v>212</v>
      </c>
      <c r="C720" s="6" t="s">
        <v>612</v>
      </c>
      <c r="D720" s="7" t="s">
        <v>123</v>
      </c>
      <c r="E720" s="7" t="s">
        <v>123</v>
      </c>
      <c r="F720" s="7">
        <v>24000</v>
      </c>
      <c r="G720" s="39">
        <v>22575</v>
      </c>
    </row>
    <row r="721" spans="1:7" ht="15" customHeight="1">
      <c r="A721" s="2" t="s">
        <v>211</v>
      </c>
      <c r="B721" s="3" t="s">
        <v>212</v>
      </c>
      <c r="C721" s="3" t="s">
        <v>169</v>
      </c>
      <c r="D721" s="4" t="s">
        <v>123</v>
      </c>
      <c r="E721" s="4" t="s">
        <v>123</v>
      </c>
      <c r="F721" s="4">
        <v>72000</v>
      </c>
      <c r="G721" s="38">
        <v>46800</v>
      </c>
    </row>
    <row r="722" spans="1:7" ht="15" customHeight="1">
      <c r="A722" s="5" t="s">
        <v>211</v>
      </c>
      <c r="B722" s="6" t="s">
        <v>212</v>
      </c>
      <c r="C722" s="6" t="s">
        <v>107</v>
      </c>
      <c r="D722" s="7" t="s">
        <v>123</v>
      </c>
      <c r="E722" s="7" t="s">
        <v>123</v>
      </c>
      <c r="F722" s="7">
        <v>25000</v>
      </c>
      <c r="G722" s="39">
        <v>25000</v>
      </c>
    </row>
    <row r="723" spans="1:7" ht="15" customHeight="1">
      <c r="A723" s="2" t="s">
        <v>214</v>
      </c>
      <c r="B723" s="3" t="s">
        <v>215</v>
      </c>
      <c r="C723" s="3" t="s">
        <v>86</v>
      </c>
      <c r="D723" s="4">
        <v>41</v>
      </c>
      <c r="E723" s="4">
        <v>270.48</v>
      </c>
      <c r="F723" s="4">
        <v>90</v>
      </c>
      <c r="G723" s="38">
        <v>583.20000000000005</v>
      </c>
    </row>
    <row r="724" spans="1:7" ht="15" customHeight="1">
      <c r="A724" s="5" t="s">
        <v>214</v>
      </c>
      <c r="B724" s="6" t="s">
        <v>215</v>
      </c>
      <c r="C724" s="6" t="s">
        <v>133</v>
      </c>
      <c r="D724" s="7">
        <v>3228</v>
      </c>
      <c r="E724" s="7">
        <v>20940.36</v>
      </c>
      <c r="F724" s="7">
        <v>4471.5</v>
      </c>
      <c r="G724" s="39">
        <v>28372.7</v>
      </c>
    </row>
    <row r="725" spans="1:7" ht="15" customHeight="1">
      <c r="A725" s="2" t="s">
        <v>214</v>
      </c>
      <c r="B725" s="3" t="s">
        <v>215</v>
      </c>
      <c r="C725" s="3" t="s">
        <v>62</v>
      </c>
      <c r="D725" s="4" t="s">
        <v>123</v>
      </c>
      <c r="E725" s="4" t="s">
        <v>123</v>
      </c>
      <c r="F725" s="4">
        <v>900</v>
      </c>
      <c r="G725" s="38">
        <v>5210</v>
      </c>
    </row>
    <row r="726" spans="1:7" ht="15" customHeight="1">
      <c r="A726" s="5" t="s">
        <v>214</v>
      </c>
      <c r="B726" s="6" t="s">
        <v>215</v>
      </c>
      <c r="C726" s="6" t="s">
        <v>52</v>
      </c>
      <c r="D726" s="7">
        <v>101</v>
      </c>
      <c r="E726" s="7">
        <v>590.39</v>
      </c>
      <c r="F726" s="7">
        <v>20</v>
      </c>
      <c r="G726" s="39">
        <v>293</v>
      </c>
    </row>
    <row r="727" spans="1:7" ht="15" customHeight="1">
      <c r="A727" s="2" t="s">
        <v>214</v>
      </c>
      <c r="B727" s="3" t="s">
        <v>215</v>
      </c>
      <c r="C727" s="3" t="s">
        <v>45</v>
      </c>
      <c r="D727" s="4">
        <v>760.5</v>
      </c>
      <c r="E727" s="4">
        <v>5211.3599999999997</v>
      </c>
      <c r="F727" s="4">
        <v>3470</v>
      </c>
      <c r="G727" s="38">
        <v>21470</v>
      </c>
    </row>
    <row r="728" spans="1:7" ht="15" customHeight="1">
      <c r="A728" s="5" t="s">
        <v>214</v>
      </c>
      <c r="B728" s="6" t="s">
        <v>215</v>
      </c>
      <c r="C728" s="6" t="s">
        <v>151</v>
      </c>
      <c r="D728" s="7" t="s">
        <v>123</v>
      </c>
      <c r="E728" s="7" t="s">
        <v>123</v>
      </c>
      <c r="F728" s="7">
        <v>5005</v>
      </c>
      <c r="G728" s="39">
        <v>25588</v>
      </c>
    </row>
    <row r="729" spans="1:7" ht="15" customHeight="1">
      <c r="A729" s="2" t="s">
        <v>214</v>
      </c>
      <c r="B729" s="3" t="s">
        <v>215</v>
      </c>
      <c r="C729" s="3" t="s">
        <v>84</v>
      </c>
      <c r="D729" s="4" t="s">
        <v>123</v>
      </c>
      <c r="E729" s="4" t="s">
        <v>123</v>
      </c>
      <c r="F729" s="4">
        <v>300</v>
      </c>
      <c r="G729" s="38">
        <v>1429.69</v>
      </c>
    </row>
    <row r="730" spans="1:7" ht="15" customHeight="1">
      <c r="A730" s="5" t="s">
        <v>214</v>
      </c>
      <c r="B730" s="6" t="s">
        <v>215</v>
      </c>
      <c r="C730" s="6" t="s">
        <v>178</v>
      </c>
      <c r="D730" s="7">
        <v>380</v>
      </c>
      <c r="E730" s="7">
        <v>2448.1999999999998</v>
      </c>
      <c r="F730" s="7">
        <v>485</v>
      </c>
      <c r="G730" s="39">
        <v>3031.4</v>
      </c>
    </row>
    <row r="731" spans="1:7" ht="15" customHeight="1">
      <c r="A731" s="2" t="s">
        <v>214</v>
      </c>
      <c r="B731" s="3" t="s">
        <v>215</v>
      </c>
      <c r="C731" s="3" t="s">
        <v>48</v>
      </c>
      <c r="D731" s="4" t="s">
        <v>123</v>
      </c>
      <c r="E731" s="4" t="s">
        <v>123</v>
      </c>
      <c r="F731" s="4">
        <v>1650</v>
      </c>
      <c r="G731" s="38">
        <v>8743</v>
      </c>
    </row>
    <row r="732" spans="1:7" ht="15" customHeight="1">
      <c r="A732" s="5" t="s">
        <v>216</v>
      </c>
      <c r="B732" s="6" t="s">
        <v>217</v>
      </c>
      <c r="C732" s="6" t="s">
        <v>133</v>
      </c>
      <c r="D732" s="7">
        <v>2020</v>
      </c>
      <c r="E732" s="7">
        <v>12578.6</v>
      </c>
      <c r="F732" s="7">
        <v>5140</v>
      </c>
      <c r="G732" s="39">
        <v>31804.799999999999</v>
      </c>
    </row>
    <row r="733" spans="1:7" ht="15" customHeight="1">
      <c r="A733" s="2" t="s">
        <v>216</v>
      </c>
      <c r="B733" s="3" t="s">
        <v>217</v>
      </c>
      <c r="C733" s="3" t="s">
        <v>62</v>
      </c>
      <c r="D733" s="4" t="s">
        <v>123</v>
      </c>
      <c r="E733" s="4" t="s">
        <v>123</v>
      </c>
      <c r="F733" s="4">
        <v>1200</v>
      </c>
      <c r="G733" s="38">
        <v>7314.94</v>
      </c>
    </row>
    <row r="734" spans="1:7" ht="15" customHeight="1">
      <c r="A734" s="5" t="s">
        <v>216</v>
      </c>
      <c r="B734" s="6" t="s">
        <v>217</v>
      </c>
      <c r="C734" s="6" t="s">
        <v>45</v>
      </c>
      <c r="D734" s="7" t="s">
        <v>123</v>
      </c>
      <c r="E734" s="7" t="s">
        <v>123</v>
      </c>
      <c r="F734" s="7">
        <v>475</v>
      </c>
      <c r="G734" s="39">
        <v>2493.75</v>
      </c>
    </row>
    <row r="735" spans="1:7" ht="15" customHeight="1">
      <c r="A735" s="2" t="s">
        <v>218</v>
      </c>
      <c r="B735" s="3" t="s">
        <v>219</v>
      </c>
      <c r="C735" s="3" t="s">
        <v>45</v>
      </c>
      <c r="D735" s="4">
        <v>400</v>
      </c>
      <c r="E735" s="4">
        <v>2080</v>
      </c>
      <c r="F735" s="4" t="s">
        <v>123</v>
      </c>
      <c r="G735" s="38" t="s">
        <v>123</v>
      </c>
    </row>
    <row r="736" spans="1:7" ht="15" customHeight="1">
      <c r="A736" s="5" t="s">
        <v>220</v>
      </c>
      <c r="B736" s="6" t="s">
        <v>221</v>
      </c>
      <c r="C736" s="6" t="s">
        <v>133</v>
      </c>
      <c r="D736" s="7">
        <v>4120.7</v>
      </c>
      <c r="E736" s="7">
        <v>40548.620000000003</v>
      </c>
      <c r="F736" s="7">
        <v>8883.4</v>
      </c>
      <c r="G736" s="39">
        <v>86758.399999999994</v>
      </c>
    </row>
    <row r="737" spans="1:7" ht="15" customHeight="1">
      <c r="A737" s="2" t="s">
        <v>220</v>
      </c>
      <c r="B737" s="3" t="s">
        <v>221</v>
      </c>
      <c r="C737" s="3" t="s">
        <v>62</v>
      </c>
      <c r="D737" s="4">
        <v>375</v>
      </c>
      <c r="E737" s="4">
        <v>3993</v>
      </c>
      <c r="F737" s="4">
        <v>1237.5</v>
      </c>
      <c r="G737" s="38">
        <v>13155.3</v>
      </c>
    </row>
    <row r="738" spans="1:7" ht="15" customHeight="1">
      <c r="A738" s="5" t="s">
        <v>220</v>
      </c>
      <c r="B738" s="6" t="s">
        <v>221</v>
      </c>
      <c r="C738" s="6" t="s">
        <v>121</v>
      </c>
      <c r="D738" s="7" t="s">
        <v>123</v>
      </c>
      <c r="E738" s="7" t="s">
        <v>123</v>
      </c>
      <c r="F738" s="7">
        <v>418</v>
      </c>
      <c r="G738" s="39">
        <v>3580</v>
      </c>
    </row>
    <row r="739" spans="1:7" ht="15" customHeight="1">
      <c r="A739" s="2" t="s">
        <v>220</v>
      </c>
      <c r="B739" s="3" t="s">
        <v>221</v>
      </c>
      <c r="C739" s="3" t="s">
        <v>45</v>
      </c>
      <c r="D739" s="4">
        <v>575</v>
      </c>
      <c r="E739" s="4">
        <v>5010</v>
      </c>
      <c r="F739" s="4">
        <v>2994</v>
      </c>
      <c r="G739" s="38">
        <v>19482</v>
      </c>
    </row>
    <row r="740" spans="1:7" ht="15" customHeight="1">
      <c r="A740" s="5" t="s">
        <v>220</v>
      </c>
      <c r="B740" s="6" t="s">
        <v>221</v>
      </c>
      <c r="C740" s="6" t="s">
        <v>151</v>
      </c>
      <c r="D740" s="7">
        <v>8236</v>
      </c>
      <c r="E740" s="7">
        <v>55493.58</v>
      </c>
      <c r="F740" s="7">
        <v>5621</v>
      </c>
      <c r="G740" s="39">
        <v>38806.949999999997</v>
      </c>
    </row>
    <row r="741" spans="1:7" ht="15" customHeight="1">
      <c r="A741" s="2" t="s">
        <v>220</v>
      </c>
      <c r="B741" s="3" t="s">
        <v>221</v>
      </c>
      <c r="C741" s="3" t="s">
        <v>101</v>
      </c>
      <c r="D741" s="4">
        <v>1303.4000000000001</v>
      </c>
      <c r="E741" s="4">
        <v>10265.629999999999</v>
      </c>
      <c r="F741" s="4">
        <v>615</v>
      </c>
      <c r="G741" s="38">
        <v>4152.8</v>
      </c>
    </row>
    <row r="742" spans="1:7" ht="15" customHeight="1">
      <c r="A742" s="5" t="s">
        <v>220</v>
      </c>
      <c r="B742" s="6" t="s">
        <v>221</v>
      </c>
      <c r="C742" s="6" t="s">
        <v>64</v>
      </c>
      <c r="D742" s="7" t="s">
        <v>123</v>
      </c>
      <c r="E742" s="7" t="s">
        <v>123</v>
      </c>
      <c r="F742" s="7">
        <v>90</v>
      </c>
      <c r="G742" s="39">
        <v>904.8</v>
      </c>
    </row>
    <row r="743" spans="1:7" ht="15" customHeight="1">
      <c r="A743" s="2" t="s">
        <v>220</v>
      </c>
      <c r="B743" s="3" t="s">
        <v>221</v>
      </c>
      <c r="C743" s="3" t="s">
        <v>169</v>
      </c>
      <c r="D743" s="4">
        <v>4320</v>
      </c>
      <c r="E743" s="4">
        <v>34132.5</v>
      </c>
      <c r="F743" s="4" t="s">
        <v>123</v>
      </c>
      <c r="G743" s="38" t="s">
        <v>123</v>
      </c>
    </row>
    <row r="744" spans="1:7" ht="15" customHeight="1">
      <c r="A744" s="5" t="s">
        <v>220</v>
      </c>
      <c r="B744" s="6" t="s">
        <v>221</v>
      </c>
      <c r="C744" s="6" t="s">
        <v>82</v>
      </c>
      <c r="D744" s="7">
        <v>360</v>
      </c>
      <c r="E744" s="7">
        <v>3546.6</v>
      </c>
      <c r="F744" s="7" t="s">
        <v>123</v>
      </c>
      <c r="G744" s="39" t="s">
        <v>123</v>
      </c>
    </row>
    <row r="745" spans="1:7" ht="15" customHeight="1">
      <c r="A745" s="2" t="s">
        <v>222</v>
      </c>
      <c r="B745" s="3" t="s">
        <v>223</v>
      </c>
      <c r="C745" s="3" t="s">
        <v>45</v>
      </c>
      <c r="D745" s="4">
        <v>200</v>
      </c>
      <c r="E745" s="4">
        <v>1300</v>
      </c>
      <c r="F745" s="4" t="s">
        <v>123</v>
      </c>
      <c r="G745" s="38" t="s">
        <v>123</v>
      </c>
    </row>
    <row r="746" spans="1:7" ht="15" customHeight="1">
      <c r="A746" s="5" t="s">
        <v>224</v>
      </c>
      <c r="B746" s="6" t="s">
        <v>225</v>
      </c>
      <c r="C746" s="6" t="s">
        <v>86</v>
      </c>
      <c r="D746" s="7">
        <v>100.8</v>
      </c>
      <c r="E746" s="7">
        <v>440.28</v>
      </c>
      <c r="F746" s="7">
        <v>72</v>
      </c>
      <c r="G746" s="39">
        <v>318.60000000000002</v>
      </c>
    </row>
    <row r="747" spans="1:7" ht="15" customHeight="1">
      <c r="A747" s="2" t="s">
        <v>224</v>
      </c>
      <c r="B747" s="3" t="s">
        <v>225</v>
      </c>
      <c r="C747" s="3" t="s">
        <v>133</v>
      </c>
      <c r="D747" s="4">
        <v>2340</v>
      </c>
      <c r="E747" s="4">
        <v>9521.6</v>
      </c>
      <c r="F747" s="4">
        <v>27102</v>
      </c>
      <c r="G747" s="38">
        <v>75431.7</v>
      </c>
    </row>
    <row r="748" spans="1:7" ht="15" customHeight="1">
      <c r="A748" s="5" t="s">
        <v>224</v>
      </c>
      <c r="B748" s="6" t="s">
        <v>225</v>
      </c>
      <c r="C748" s="6" t="s">
        <v>62</v>
      </c>
      <c r="D748" s="7" t="s">
        <v>123</v>
      </c>
      <c r="E748" s="7" t="s">
        <v>123</v>
      </c>
      <c r="F748" s="7">
        <v>1920</v>
      </c>
      <c r="G748" s="39">
        <v>6918</v>
      </c>
    </row>
    <row r="749" spans="1:7" ht="15" customHeight="1">
      <c r="A749" s="2" t="s">
        <v>224</v>
      </c>
      <c r="B749" s="3" t="s">
        <v>225</v>
      </c>
      <c r="C749" s="3" t="s">
        <v>45</v>
      </c>
      <c r="D749" s="4">
        <v>742.2</v>
      </c>
      <c r="E749" s="4">
        <v>3810.74</v>
      </c>
      <c r="F749" s="4">
        <v>3690</v>
      </c>
      <c r="G749" s="38">
        <v>17591.400000000001</v>
      </c>
    </row>
    <row r="750" spans="1:7" ht="15" customHeight="1">
      <c r="A750" s="5" t="s">
        <v>224</v>
      </c>
      <c r="B750" s="6" t="s">
        <v>225</v>
      </c>
      <c r="C750" s="6" t="s">
        <v>46</v>
      </c>
      <c r="D750" s="7" t="s">
        <v>123</v>
      </c>
      <c r="E750" s="7" t="s">
        <v>123</v>
      </c>
      <c r="F750" s="7">
        <v>1540.8</v>
      </c>
      <c r="G750" s="39">
        <v>5546.88</v>
      </c>
    </row>
    <row r="751" spans="1:7" ht="15" customHeight="1">
      <c r="A751" s="2" t="s">
        <v>224</v>
      </c>
      <c r="B751" s="3" t="s">
        <v>225</v>
      </c>
      <c r="C751" s="3" t="s">
        <v>151</v>
      </c>
      <c r="D751" s="4">
        <v>588</v>
      </c>
      <c r="E751" s="4">
        <v>2450.27</v>
      </c>
      <c r="F751" s="4">
        <v>394.08</v>
      </c>
      <c r="G751" s="38">
        <v>1345.06</v>
      </c>
    </row>
    <row r="752" spans="1:7" ht="15" customHeight="1">
      <c r="A752" s="5" t="s">
        <v>224</v>
      </c>
      <c r="B752" s="6" t="s">
        <v>225</v>
      </c>
      <c r="C752" s="6" t="s">
        <v>84</v>
      </c>
      <c r="D752" s="7" t="s">
        <v>123</v>
      </c>
      <c r="E752" s="7" t="s">
        <v>123</v>
      </c>
      <c r="F752" s="7">
        <v>10986.9</v>
      </c>
      <c r="G752" s="39">
        <v>43758.95</v>
      </c>
    </row>
    <row r="753" spans="1:7" ht="15" customHeight="1">
      <c r="A753" s="2" t="s">
        <v>224</v>
      </c>
      <c r="B753" s="3" t="s">
        <v>225</v>
      </c>
      <c r="C753" s="3" t="s">
        <v>178</v>
      </c>
      <c r="D753" s="4">
        <v>372</v>
      </c>
      <c r="E753" s="4">
        <v>1722.48</v>
      </c>
      <c r="F753" s="4">
        <v>480</v>
      </c>
      <c r="G753" s="38">
        <v>2135.7600000000002</v>
      </c>
    </row>
    <row r="754" spans="1:7" ht="15" customHeight="1">
      <c r="A754" s="5" t="s">
        <v>224</v>
      </c>
      <c r="B754" s="6" t="s">
        <v>225</v>
      </c>
      <c r="C754" s="6" t="s">
        <v>48</v>
      </c>
      <c r="D754" s="7" t="s">
        <v>123</v>
      </c>
      <c r="E754" s="7" t="s">
        <v>123</v>
      </c>
      <c r="F754" s="7">
        <v>2052</v>
      </c>
      <c r="G754" s="39">
        <v>8099.2</v>
      </c>
    </row>
    <row r="755" spans="1:7" ht="15" customHeight="1">
      <c r="A755" s="2" t="s">
        <v>226</v>
      </c>
      <c r="B755" s="3" t="s">
        <v>227</v>
      </c>
      <c r="C755" s="3" t="s">
        <v>133</v>
      </c>
      <c r="D755" s="4">
        <v>50</v>
      </c>
      <c r="E755" s="4">
        <v>107</v>
      </c>
      <c r="F755" s="4" t="s">
        <v>123</v>
      </c>
      <c r="G755" s="38" t="s">
        <v>123</v>
      </c>
    </row>
    <row r="756" spans="1:7" ht="15" customHeight="1">
      <c r="A756" s="5" t="s">
        <v>228</v>
      </c>
      <c r="B756" s="6" t="s">
        <v>229</v>
      </c>
      <c r="C756" s="6" t="s">
        <v>133</v>
      </c>
      <c r="D756" s="7">
        <v>185</v>
      </c>
      <c r="E756" s="7">
        <v>422.4</v>
      </c>
      <c r="F756" s="7">
        <v>1060.4960000000001</v>
      </c>
      <c r="G756" s="39">
        <v>2374</v>
      </c>
    </row>
    <row r="757" spans="1:7" ht="15" customHeight="1">
      <c r="A757" s="2" t="s">
        <v>228</v>
      </c>
      <c r="B757" s="3" t="s">
        <v>229</v>
      </c>
      <c r="C757" s="3" t="s">
        <v>62</v>
      </c>
      <c r="D757" s="4" t="s">
        <v>123</v>
      </c>
      <c r="E757" s="4" t="s">
        <v>123</v>
      </c>
      <c r="F757" s="4">
        <v>850</v>
      </c>
      <c r="G757" s="38">
        <v>1446.5</v>
      </c>
    </row>
    <row r="758" spans="1:7" ht="15" customHeight="1">
      <c r="A758" s="5" t="s">
        <v>228</v>
      </c>
      <c r="B758" s="6" t="s">
        <v>229</v>
      </c>
      <c r="C758" s="6" t="s">
        <v>178</v>
      </c>
      <c r="D758" s="7" t="s">
        <v>123</v>
      </c>
      <c r="E758" s="7" t="s">
        <v>123</v>
      </c>
      <c r="F758" s="7">
        <v>18</v>
      </c>
      <c r="G758" s="39">
        <v>41.4</v>
      </c>
    </row>
    <row r="759" spans="1:7" ht="15" customHeight="1">
      <c r="A759" s="2" t="s">
        <v>230</v>
      </c>
      <c r="B759" s="3" t="s">
        <v>231</v>
      </c>
      <c r="C759" s="3" t="s">
        <v>133</v>
      </c>
      <c r="D759" s="4">
        <v>924.75</v>
      </c>
      <c r="E759" s="4">
        <v>8327.7000000000007</v>
      </c>
      <c r="F759" s="4">
        <v>1059</v>
      </c>
      <c r="G759" s="38">
        <v>8560.7999999999993</v>
      </c>
    </row>
    <row r="760" spans="1:7" ht="15" customHeight="1">
      <c r="A760" s="5" t="s">
        <v>230</v>
      </c>
      <c r="B760" s="6" t="s">
        <v>231</v>
      </c>
      <c r="C760" s="6" t="s">
        <v>45</v>
      </c>
      <c r="D760" s="7">
        <v>1299</v>
      </c>
      <c r="E760" s="7">
        <v>5706.03</v>
      </c>
      <c r="F760" s="7">
        <v>32612</v>
      </c>
      <c r="G760" s="39">
        <v>111948.96</v>
      </c>
    </row>
    <row r="761" spans="1:7" ht="15" customHeight="1">
      <c r="A761" s="2" t="s">
        <v>230</v>
      </c>
      <c r="B761" s="3" t="s">
        <v>231</v>
      </c>
      <c r="C761" s="3" t="s">
        <v>151</v>
      </c>
      <c r="D761" s="4" t="s">
        <v>123</v>
      </c>
      <c r="E761" s="4" t="s">
        <v>123</v>
      </c>
      <c r="F761" s="4">
        <v>22.5</v>
      </c>
      <c r="G761" s="38">
        <v>172.8</v>
      </c>
    </row>
    <row r="762" spans="1:7" ht="15" customHeight="1">
      <c r="A762" s="5" t="s">
        <v>230</v>
      </c>
      <c r="B762" s="6" t="s">
        <v>231</v>
      </c>
      <c r="C762" s="6" t="s">
        <v>84</v>
      </c>
      <c r="D762" s="7" t="s">
        <v>123</v>
      </c>
      <c r="E762" s="7" t="s">
        <v>123</v>
      </c>
      <c r="F762" s="7">
        <v>75</v>
      </c>
      <c r="G762" s="39">
        <v>500.39</v>
      </c>
    </row>
    <row r="763" spans="1:7" ht="15" customHeight="1">
      <c r="A763" s="2" t="s">
        <v>230</v>
      </c>
      <c r="B763" s="3" t="s">
        <v>231</v>
      </c>
      <c r="C763" s="3" t="s">
        <v>48</v>
      </c>
      <c r="D763" s="4" t="s">
        <v>123</v>
      </c>
      <c r="E763" s="4" t="s">
        <v>123</v>
      </c>
      <c r="F763" s="4">
        <v>1169</v>
      </c>
      <c r="G763" s="38">
        <v>8501.16</v>
      </c>
    </row>
    <row r="764" spans="1:7" ht="15" customHeight="1">
      <c r="A764" s="5" t="s">
        <v>568</v>
      </c>
      <c r="B764" s="6" t="s">
        <v>569</v>
      </c>
      <c r="C764" s="6" t="s">
        <v>45</v>
      </c>
      <c r="D764" s="7" t="s">
        <v>123</v>
      </c>
      <c r="E764" s="7" t="s">
        <v>123</v>
      </c>
      <c r="F764" s="7">
        <v>46</v>
      </c>
      <c r="G764" s="39">
        <v>144.63999999999999</v>
      </c>
    </row>
    <row r="765" spans="1:7" ht="15" customHeight="1">
      <c r="A765" s="2" t="s">
        <v>233</v>
      </c>
      <c r="B765" s="3" t="s">
        <v>234</v>
      </c>
      <c r="C765" s="3" t="s">
        <v>45</v>
      </c>
      <c r="D765" s="4">
        <v>4942</v>
      </c>
      <c r="E765" s="4">
        <v>39206.53</v>
      </c>
      <c r="F765" s="4">
        <v>19980</v>
      </c>
      <c r="G765" s="38">
        <v>99138</v>
      </c>
    </row>
    <row r="766" spans="1:7" ht="15" customHeight="1">
      <c r="A766" s="5" t="s">
        <v>235</v>
      </c>
      <c r="B766" s="6" t="s">
        <v>236</v>
      </c>
      <c r="C766" s="6" t="s">
        <v>109</v>
      </c>
      <c r="D766" s="7" t="s">
        <v>123</v>
      </c>
      <c r="E766" s="7" t="s">
        <v>123</v>
      </c>
      <c r="F766" s="7">
        <v>500</v>
      </c>
      <c r="G766" s="39">
        <v>4768.93</v>
      </c>
    </row>
    <row r="767" spans="1:7" ht="15" customHeight="1">
      <c r="A767" s="2" t="s">
        <v>235</v>
      </c>
      <c r="B767" s="3" t="s">
        <v>236</v>
      </c>
      <c r="C767" s="3" t="s">
        <v>133</v>
      </c>
      <c r="D767" s="4">
        <v>10965.16</v>
      </c>
      <c r="E767" s="4">
        <v>49006.22</v>
      </c>
      <c r="F767" s="4">
        <v>26699.599999999999</v>
      </c>
      <c r="G767" s="38">
        <v>128049.1</v>
      </c>
    </row>
    <row r="768" spans="1:7" ht="15" customHeight="1">
      <c r="A768" s="5" t="s">
        <v>235</v>
      </c>
      <c r="B768" s="6" t="s">
        <v>236</v>
      </c>
      <c r="C768" s="6" t="s">
        <v>59</v>
      </c>
      <c r="D768" s="7">
        <v>127575</v>
      </c>
      <c r="E768" s="7">
        <v>419476.4</v>
      </c>
      <c r="F768" s="7">
        <v>182237.1</v>
      </c>
      <c r="G768" s="39">
        <v>555896.35</v>
      </c>
    </row>
    <row r="769" spans="1:7" ht="15" customHeight="1">
      <c r="A769" s="2" t="s">
        <v>235</v>
      </c>
      <c r="B769" s="3" t="s">
        <v>236</v>
      </c>
      <c r="C769" s="3" t="s">
        <v>134</v>
      </c>
      <c r="D769" s="4">
        <v>245588</v>
      </c>
      <c r="E769" s="4">
        <v>877899.15</v>
      </c>
      <c r="F769" s="4">
        <v>321991</v>
      </c>
      <c r="G769" s="38">
        <v>1079474.05</v>
      </c>
    </row>
    <row r="770" spans="1:7" ht="15" customHeight="1">
      <c r="A770" s="5" t="s">
        <v>235</v>
      </c>
      <c r="B770" s="6" t="s">
        <v>236</v>
      </c>
      <c r="C770" s="6" t="s">
        <v>62</v>
      </c>
      <c r="D770" s="7">
        <v>7783.2</v>
      </c>
      <c r="E770" s="7">
        <v>34393.4</v>
      </c>
      <c r="F770" s="7">
        <v>10480.799999999999</v>
      </c>
      <c r="G770" s="39">
        <v>43720.800000000003</v>
      </c>
    </row>
    <row r="771" spans="1:7" ht="15" customHeight="1">
      <c r="A771" s="2" t="s">
        <v>235</v>
      </c>
      <c r="B771" s="3" t="s">
        <v>236</v>
      </c>
      <c r="C771" s="3" t="s">
        <v>52</v>
      </c>
      <c r="D771" s="4" t="s">
        <v>123</v>
      </c>
      <c r="E771" s="4" t="s">
        <v>123</v>
      </c>
      <c r="F771" s="4">
        <v>72</v>
      </c>
      <c r="G771" s="38">
        <v>315</v>
      </c>
    </row>
    <row r="772" spans="1:7" ht="15" customHeight="1">
      <c r="A772" s="5" t="s">
        <v>235</v>
      </c>
      <c r="B772" s="6" t="s">
        <v>236</v>
      </c>
      <c r="C772" s="6" t="s">
        <v>121</v>
      </c>
      <c r="D772" s="7" t="s">
        <v>123</v>
      </c>
      <c r="E772" s="7" t="s">
        <v>123</v>
      </c>
      <c r="F772" s="7">
        <v>5889.6</v>
      </c>
      <c r="G772" s="39">
        <v>33205.599999999999</v>
      </c>
    </row>
    <row r="773" spans="1:7" ht="15" customHeight="1">
      <c r="A773" s="2" t="s">
        <v>235</v>
      </c>
      <c r="B773" s="3" t="s">
        <v>236</v>
      </c>
      <c r="C773" s="3" t="s">
        <v>45</v>
      </c>
      <c r="D773" s="4">
        <v>29155.8</v>
      </c>
      <c r="E773" s="4">
        <v>123604.2</v>
      </c>
      <c r="F773" s="4">
        <v>41212.5</v>
      </c>
      <c r="G773" s="38">
        <v>166321.5</v>
      </c>
    </row>
    <row r="774" spans="1:7" ht="15" customHeight="1">
      <c r="A774" s="5" t="s">
        <v>235</v>
      </c>
      <c r="B774" s="6" t="s">
        <v>236</v>
      </c>
      <c r="C774" s="6" t="s">
        <v>97</v>
      </c>
      <c r="D774" s="7">
        <v>8003.4</v>
      </c>
      <c r="E774" s="7">
        <v>46507.68</v>
      </c>
      <c r="F774" s="7" t="s">
        <v>123</v>
      </c>
      <c r="G774" s="39" t="s">
        <v>123</v>
      </c>
    </row>
    <row r="775" spans="1:7" ht="15" customHeight="1">
      <c r="A775" s="2" t="s">
        <v>235</v>
      </c>
      <c r="B775" s="3" t="s">
        <v>236</v>
      </c>
      <c r="C775" s="3" t="s">
        <v>61</v>
      </c>
      <c r="D775" s="4">
        <v>129709.7</v>
      </c>
      <c r="E775" s="4">
        <v>541435.93999999994</v>
      </c>
      <c r="F775" s="4">
        <v>142451.70000000001</v>
      </c>
      <c r="G775" s="38">
        <v>559153.27</v>
      </c>
    </row>
    <row r="776" spans="1:7" ht="15" customHeight="1">
      <c r="A776" s="5" t="s">
        <v>235</v>
      </c>
      <c r="B776" s="6" t="s">
        <v>236</v>
      </c>
      <c r="C776" s="6" t="s">
        <v>497</v>
      </c>
      <c r="D776" s="7" t="s">
        <v>123</v>
      </c>
      <c r="E776" s="7" t="s">
        <v>123</v>
      </c>
      <c r="F776" s="7">
        <v>459.6</v>
      </c>
      <c r="G776" s="39">
        <v>1977.6</v>
      </c>
    </row>
    <row r="777" spans="1:7" ht="15" customHeight="1">
      <c r="A777" s="2" t="s">
        <v>235</v>
      </c>
      <c r="B777" s="3" t="s">
        <v>236</v>
      </c>
      <c r="C777" s="3" t="s">
        <v>151</v>
      </c>
      <c r="D777" s="4">
        <v>41391.599999999999</v>
      </c>
      <c r="E777" s="4">
        <v>217499.64</v>
      </c>
      <c r="F777" s="4">
        <v>45388.4</v>
      </c>
      <c r="G777" s="38">
        <v>208444.85</v>
      </c>
    </row>
    <row r="778" spans="1:7" ht="15" customHeight="1">
      <c r="A778" s="5" t="s">
        <v>235</v>
      </c>
      <c r="B778" s="6" t="s">
        <v>236</v>
      </c>
      <c r="C778" s="6" t="s">
        <v>101</v>
      </c>
      <c r="D778" s="7">
        <v>6307.2</v>
      </c>
      <c r="E778" s="7">
        <v>22125.98</v>
      </c>
      <c r="F778" s="7">
        <v>3565.2</v>
      </c>
      <c r="G778" s="39">
        <v>12108.63</v>
      </c>
    </row>
    <row r="779" spans="1:7" ht="15" customHeight="1">
      <c r="A779" s="2" t="s">
        <v>235</v>
      </c>
      <c r="B779" s="3" t="s">
        <v>236</v>
      </c>
      <c r="C779" s="3" t="s">
        <v>49</v>
      </c>
      <c r="D779" s="4">
        <v>377972.51</v>
      </c>
      <c r="E779" s="4">
        <v>1273413.44</v>
      </c>
      <c r="F779" s="4">
        <v>510264.82</v>
      </c>
      <c r="G779" s="38">
        <v>1635584.02</v>
      </c>
    </row>
    <row r="780" spans="1:7" ht="15" customHeight="1">
      <c r="A780" s="5" t="s">
        <v>235</v>
      </c>
      <c r="B780" s="6" t="s">
        <v>236</v>
      </c>
      <c r="C780" s="6" t="s">
        <v>84</v>
      </c>
      <c r="D780" s="7">
        <v>9181.1</v>
      </c>
      <c r="E780" s="7">
        <v>37525.120000000003</v>
      </c>
      <c r="F780" s="7">
        <v>43673.7</v>
      </c>
      <c r="G780" s="39">
        <v>182583.98</v>
      </c>
    </row>
    <row r="781" spans="1:7" ht="15" customHeight="1">
      <c r="A781" s="2" t="s">
        <v>235</v>
      </c>
      <c r="B781" s="3" t="s">
        <v>236</v>
      </c>
      <c r="C781" s="3" t="s">
        <v>99</v>
      </c>
      <c r="D781" s="4">
        <v>5159.7</v>
      </c>
      <c r="E781" s="4">
        <v>18360.7</v>
      </c>
      <c r="F781" s="4" t="s">
        <v>123</v>
      </c>
      <c r="G781" s="38" t="s">
        <v>123</v>
      </c>
    </row>
    <row r="782" spans="1:7" ht="15" customHeight="1">
      <c r="A782" s="5" t="s">
        <v>235</v>
      </c>
      <c r="B782" s="6" t="s">
        <v>236</v>
      </c>
      <c r="C782" s="6" t="s">
        <v>68</v>
      </c>
      <c r="D782" s="7">
        <v>59816.9</v>
      </c>
      <c r="E782" s="7">
        <v>204316.79999999999</v>
      </c>
      <c r="F782" s="7">
        <v>101624.8</v>
      </c>
      <c r="G782" s="39">
        <v>335936.35</v>
      </c>
    </row>
    <row r="783" spans="1:7" ht="15" customHeight="1">
      <c r="A783" s="2" t="s">
        <v>235</v>
      </c>
      <c r="B783" s="3" t="s">
        <v>236</v>
      </c>
      <c r="C783" s="3" t="s">
        <v>557</v>
      </c>
      <c r="D783" s="4">
        <v>691.2</v>
      </c>
      <c r="E783" s="4">
        <v>3558.02</v>
      </c>
      <c r="F783" s="4" t="s">
        <v>123</v>
      </c>
      <c r="G783" s="38" t="s">
        <v>123</v>
      </c>
    </row>
    <row r="784" spans="1:7" ht="15" customHeight="1">
      <c r="A784" s="5" t="s">
        <v>235</v>
      </c>
      <c r="B784" s="6" t="s">
        <v>236</v>
      </c>
      <c r="C784" s="6" t="s">
        <v>64</v>
      </c>
      <c r="D784" s="7" t="s">
        <v>123</v>
      </c>
      <c r="E784" s="7" t="s">
        <v>123</v>
      </c>
      <c r="F784" s="7">
        <v>10269.6</v>
      </c>
      <c r="G784" s="39">
        <v>45057.599999999999</v>
      </c>
    </row>
    <row r="785" spans="1:7" ht="15" customHeight="1">
      <c r="A785" s="2" t="s">
        <v>235</v>
      </c>
      <c r="B785" s="3" t="s">
        <v>236</v>
      </c>
      <c r="C785" s="3" t="s">
        <v>169</v>
      </c>
      <c r="D785" s="4">
        <v>11547.36</v>
      </c>
      <c r="E785" s="4">
        <v>42736.17</v>
      </c>
      <c r="F785" s="4" t="s">
        <v>123</v>
      </c>
      <c r="G785" s="38" t="s">
        <v>123</v>
      </c>
    </row>
    <row r="786" spans="1:7" ht="15" customHeight="1">
      <c r="A786" s="5" t="s">
        <v>235</v>
      </c>
      <c r="B786" s="6" t="s">
        <v>236</v>
      </c>
      <c r="C786" s="6" t="s">
        <v>48</v>
      </c>
      <c r="D786" s="7">
        <v>1114774.44</v>
      </c>
      <c r="E786" s="7">
        <v>3325424</v>
      </c>
      <c r="F786" s="7">
        <v>1185221.92</v>
      </c>
      <c r="G786" s="39">
        <v>3455208.27</v>
      </c>
    </row>
    <row r="787" spans="1:7" ht="15" customHeight="1">
      <c r="A787" s="2" t="s">
        <v>235</v>
      </c>
      <c r="B787" s="3" t="s">
        <v>236</v>
      </c>
      <c r="C787" s="3" t="s">
        <v>82</v>
      </c>
      <c r="D787" s="4">
        <v>1432.8</v>
      </c>
      <c r="E787" s="4">
        <v>7147.08</v>
      </c>
      <c r="F787" s="4">
        <v>5952.6</v>
      </c>
      <c r="G787" s="38">
        <v>27662.04</v>
      </c>
    </row>
    <row r="788" spans="1:7" ht="15" customHeight="1">
      <c r="A788" s="5" t="s">
        <v>235</v>
      </c>
      <c r="B788" s="6" t="s">
        <v>236</v>
      </c>
      <c r="C788" s="6" t="s">
        <v>107</v>
      </c>
      <c r="D788" s="7" t="s">
        <v>123</v>
      </c>
      <c r="E788" s="7" t="s">
        <v>123</v>
      </c>
      <c r="F788" s="7">
        <v>71294.42</v>
      </c>
      <c r="G788" s="39">
        <v>197158.33</v>
      </c>
    </row>
    <row r="789" spans="1:7" ht="15" customHeight="1">
      <c r="A789" s="2" t="s">
        <v>235</v>
      </c>
      <c r="B789" s="3" t="s">
        <v>236</v>
      </c>
      <c r="C789" s="3" t="s">
        <v>65</v>
      </c>
      <c r="D789" s="4">
        <v>13670</v>
      </c>
      <c r="E789" s="4">
        <v>49555.1</v>
      </c>
      <c r="F789" s="4">
        <v>22427</v>
      </c>
      <c r="G789" s="38">
        <v>77461.3</v>
      </c>
    </row>
    <row r="790" spans="1:7" ht="15" customHeight="1">
      <c r="A790" s="5" t="s">
        <v>235</v>
      </c>
      <c r="B790" s="6" t="s">
        <v>236</v>
      </c>
      <c r="C790" s="6" t="s">
        <v>67</v>
      </c>
      <c r="D790" s="7">
        <v>10930.7</v>
      </c>
      <c r="E790" s="7">
        <v>37005.4</v>
      </c>
      <c r="F790" s="7">
        <v>4229.2</v>
      </c>
      <c r="G790" s="39">
        <v>14381.45</v>
      </c>
    </row>
    <row r="791" spans="1:7" ht="15" customHeight="1">
      <c r="A791" s="2" t="s">
        <v>237</v>
      </c>
      <c r="B791" s="3" t="s">
        <v>238</v>
      </c>
      <c r="C791" s="3" t="s">
        <v>86</v>
      </c>
      <c r="D791" s="4">
        <v>28.8</v>
      </c>
      <c r="E791" s="4">
        <v>162.47999999999999</v>
      </c>
      <c r="F791" s="4">
        <v>24</v>
      </c>
      <c r="G791" s="38">
        <v>128.4</v>
      </c>
    </row>
    <row r="792" spans="1:7" ht="15" customHeight="1">
      <c r="A792" s="5" t="s">
        <v>237</v>
      </c>
      <c r="B792" s="6" t="s">
        <v>238</v>
      </c>
      <c r="C792" s="6" t="s">
        <v>133</v>
      </c>
      <c r="D792" s="7">
        <v>168.8</v>
      </c>
      <c r="E792" s="7">
        <v>1030</v>
      </c>
      <c r="F792" s="7">
        <v>282</v>
      </c>
      <c r="G792" s="39">
        <v>1597.8</v>
      </c>
    </row>
    <row r="793" spans="1:7" ht="15" customHeight="1">
      <c r="A793" s="2" t="s">
        <v>237</v>
      </c>
      <c r="B793" s="3" t="s">
        <v>238</v>
      </c>
      <c r="C793" s="3" t="s">
        <v>45</v>
      </c>
      <c r="D793" s="4">
        <v>1131.3</v>
      </c>
      <c r="E793" s="4">
        <v>3981.6</v>
      </c>
      <c r="F793" s="4">
        <v>6583.2</v>
      </c>
      <c r="G793" s="38">
        <v>21049.8</v>
      </c>
    </row>
    <row r="794" spans="1:7" ht="15" customHeight="1">
      <c r="A794" s="5" t="s">
        <v>237</v>
      </c>
      <c r="B794" s="6" t="s">
        <v>238</v>
      </c>
      <c r="C794" s="6" t="s">
        <v>151</v>
      </c>
      <c r="D794" s="7">
        <v>120</v>
      </c>
      <c r="E794" s="7">
        <v>664.93</v>
      </c>
      <c r="F794" s="7">
        <v>48</v>
      </c>
      <c r="G794" s="39">
        <v>237.6</v>
      </c>
    </row>
    <row r="795" spans="1:7" ht="15" customHeight="1">
      <c r="A795" s="2" t="s">
        <v>237</v>
      </c>
      <c r="B795" s="3" t="s">
        <v>238</v>
      </c>
      <c r="C795" s="3" t="s">
        <v>84</v>
      </c>
      <c r="D795" s="4" t="s">
        <v>123</v>
      </c>
      <c r="E795" s="4" t="s">
        <v>123</v>
      </c>
      <c r="F795" s="4">
        <v>1234.5</v>
      </c>
      <c r="G795" s="38">
        <v>4125.37</v>
      </c>
    </row>
    <row r="796" spans="1:7" ht="15" customHeight="1">
      <c r="A796" s="5" t="s">
        <v>239</v>
      </c>
      <c r="B796" s="6" t="s">
        <v>240</v>
      </c>
      <c r="C796" s="6" t="s">
        <v>133</v>
      </c>
      <c r="D796" s="7" t="s">
        <v>123</v>
      </c>
      <c r="E796" s="7" t="s">
        <v>123</v>
      </c>
      <c r="F796" s="7">
        <v>0.35</v>
      </c>
      <c r="G796" s="39">
        <v>1</v>
      </c>
    </row>
    <row r="797" spans="1:7" ht="15" customHeight="1">
      <c r="A797" s="2" t="s">
        <v>239</v>
      </c>
      <c r="B797" s="3" t="s">
        <v>240</v>
      </c>
      <c r="C797" s="3" t="s">
        <v>45</v>
      </c>
      <c r="D797" s="4">
        <v>720</v>
      </c>
      <c r="E797" s="4">
        <v>3600</v>
      </c>
      <c r="F797" s="4">
        <v>2400</v>
      </c>
      <c r="G797" s="38">
        <v>9750</v>
      </c>
    </row>
    <row r="798" spans="1:7" ht="15" customHeight="1">
      <c r="A798" s="5" t="s">
        <v>241</v>
      </c>
      <c r="B798" s="6" t="s">
        <v>242</v>
      </c>
      <c r="C798" s="6" t="s">
        <v>133</v>
      </c>
      <c r="D798" s="7">
        <v>320</v>
      </c>
      <c r="E798" s="7">
        <v>3816</v>
      </c>
      <c r="F798" s="7">
        <v>940</v>
      </c>
      <c r="G798" s="39">
        <v>11209.5</v>
      </c>
    </row>
    <row r="799" spans="1:7" ht="15" customHeight="1">
      <c r="A799" s="2" t="s">
        <v>241</v>
      </c>
      <c r="B799" s="3" t="s">
        <v>242</v>
      </c>
      <c r="C799" s="3" t="s">
        <v>45</v>
      </c>
      <c r="D799" s="4">
        <v>40</v>
      </c>
      <c r="E799" s="4">
        <v>441</v>
      </c>
      <c r="F799" s="4" t="s">
        <v>123</v>
      </c>
      <c r="G799" s="38" t="s">
        <v>123</v>
      </c>
    </row>
    <row r="800" spans="1:7" ht="15" customHeight="1">
      <c r="A800" s="5" t="s">
        <v>241</v>
      </c>
      <c r="B800" s="6" t="s">
        <v>242</v>
      </c>
      <c r="C800" s="6" t="s">
        <v>97</v>
      </c>
      <c r="D800" s="7">
        <v>400</v>
      </c>
      <c r="E800" s="7">
        <v>4410</v>
      </c>
      <c r="F800" s="7" t="s">
        <v>123</v>
      </c>
      <c r="G800" s="39" t="s">
        <v>123</v>
      </c>
    </row>
    <row r="801" spans="1:7" ht="15" customHeight="1">
      <c r="A801" s="2" t="s">
        <v>241</v>
      </c>
      <c r="B801" s="3" t="s">
        <v>242</v>
      </c>
      <c r="C801" s="3" t="s">
        <v>151</v>
      </c>
      <c r="D801" s="4">
        <v>420</v>
      </c>
      <c r="E801" s="4">
        <v>4130.2700000000004</v>
      </c>
      <c r="F801" s="4">
        <v>520</v>
      </c>
      <c r="G801" s="38">
        <v>4540.72</v>
      </c>
    </row>
    <row r="802" spans="1:7" ht="15" customHeight="1">
      <c r="A802" s="5" t="s">
        <v>241</v>
      </c>
      <c r="B802" s="6" t="s">
        <v>242</v>
      </c>
      <c r="C802" s="6" t="s">
        <v>101</v>
      </c>
      <c r="D802" s="7">
        <v>180</v>
      </c>
      <c r="E802" s="7">
        <v>1714.98</v>
      </c>
      <c r="F802" s="7">
        <v>440</v>
      </c>
      <c r="G802" s="39">
        <v>3492.38</v>
      </c>
    </row>
    <row r="803" spans="1:7" ht="15" customHeight="1">
      <c r="A803" s="2" t="s">
        <v>241</v>
      </c>
      <c r="B803" s="3" t="s">
        <v>242</v>
      </c>
      <c r="C803" s="3" t="s">
        <v>99</v>
      </c>
      <c r="D803" s="4">
        <v>20</v>
      </c>
      <c r="E803" s="4">
        <v>185</v>
      </c>
      <c r="F803" s="4" t="s">
        <v>123</v>
      </c>
      <c r="G803" s="38" t="s">
        <v>123</v>
      </c>
    </row>
    <row r="804" spans="1:7" ht="15" customHeight="1">
      <c r="A804" s="5" t="s">
        <v>241</v>
      </c>
      <c r="B804" s="6" t="s">
        <v>242</v>
      </c>
      <c r="C804" s="6" t="s">
        <v>64</v>
      </c>
      <c r="D804" s="7" t="s">
        <v>123</v>
      </c>
      <c r="E804" s="7" t="s">
        <v>123</v>
      </c>
      <c r="F804" s="7">
        <v>80</v>
      </c>
      <c r="G804" s="39">
        <v>954</v>
      </c>
    </row>
    <row r="805" spans="1:7" ht="15" customHeight="1">
      <c r="A805" s="2" t="s">
        <v>241</v>
      </c>
      <c r="B805" s="3" t="s">
        <v>242</v>
      </c>
      <c r="C805" s="3" t="s">
        <v>65</v>
      </c>
      <c r="D805" s="4" t="s">
        <v>123</v>
      </c>
      <c r="E805" s="4" t="s">
        <v>123</v>
      </c>
      <c r="F805" s="4">
        <v>160</v>
      </c>
      <c r="G805" s="38">
        <v>1406</v>
      </c>
    </row>
    <row r="806" spans="1:7" ht="15" customHeight="1">
      <c r="A806" s="5" t="s">
        <v>243</v>
      </c>
      <c r="B806" s="6" t="s">
        <v>244</v>
      </c>
      <c r="C806" s="6" t="s">
        <v>86</v>
      </c>
      <c r="D806" s="7">
        <v>400.2</v>
      </c>
      <c r="E806" s="7">
        <v>2739.72</v>
      </c>
      <c r="F806" s="7">
        <v>360</v>
      </c>
      <c r="G806" s="39">
        <v>2311.1999999999998</v>
      </c>
    </row>
    <row r="807" spans="1:7" ht="15" customHeight="1">
      <c r="A807" s="2" t="s">
        <v>243</v>
      </c>
      <c r="B807" s="3" t="s">
        <v>244</v>
      </c>
      <c r="C807" s="3" t="s">
        <v>133</v>
      </c>
      <c r="D807" s="4">
        <v>3619.4</v>
      </c>
      <c r="E807" s="4">
        <v>30909.42</v>
      </c>
      <c r="F807" s="4">
        <v>12047.99</v>
      </c>
      <c r="G807" s="38">
        <v>92420</v>
      </c>
    </row>
    <row r="808" spans="1:7" ht="15" customHeight="1">
      <c r="A808" s="5" t="s">
        <v>243</v>
      </c>
      <c r="B808" s="6" t="s">
        <v>244</v>
      </c>
      <c r="C808" s="6" t="s">
        <v>59</v>
      </c>
      <c r="D808" s="7" t="s">
        <v>123</v>
      </c>
      <c r="E808" s="7" t="s">
        <v>123</v>
      </c>
      <c r="F808" s="7">
        <v>99</v>
      </c>
      <c r="G808" s="39">
        <v>840.5</v>
      </c>
    </row>
    <row r="809" spans="1:7" ht="15" customHeight="1">
      <c r="A809" s="2" t="s">
        <v>243</v>
      </c>
      <c r="B809" s="3" t="s">
        <v>244</v>
      </c>
      <c r="C809" s="3" t="s">
        <v>134</v>
      </c>
      <c r="D809" s="4">
        <v>3477</v>
      </c>
      <c r="E809" s="4">
        <v>29855.75</v>
      </c>
      <c r="F809" s="4">
        <v>3470</v>
      </c>
      <c r="G809" s="38">
        <v>28482.7</v>
      </c>
    </row>
    <row r="810" spans="1:7" ht="15" customHeight="1">
      <c r="A810" s="5" t="s">
        <v>243</v>
      </c>
      <c r="B810" s="6" t="s">
        <v>244</v>
      </c>
      <c r="C810" s="6" t="s">
        <v>62</v>
      </c>
      <c r="D810" s="7">
        <v>1938</v>
      </c>
      <c r="E810" s="7">
        <v>17967.599999999999</v>
      </c>
      <c r="F810" s="7">
        <v>6636</v>
      </c>
      <c r="G810" s="39">
        <v>48398.87</v>
      </c>
    </row>
    <row r="811" spans="1:7" ht="15" customHeight="1">
      <c r="A811" s="2" t="s">
        <v>243</v>
      </c>
      <c r="B811" s="3" t="s">
        <v>244</v>
      </c>
      <c r="C811" s="3" t="s">
        <v>52</v>
      </c>
      <c r="D811" s="4">
        <v>260</v>
      </c>
      <c r="E811" s="4">
        <v>1318.75</v>
      </c>
      <c r="F811" s="4">
        <v>250</v>
      </c>
      <c r="G811" s="38">
        <v>1204.08</v>
      </c>
    </row>
    <row r="812" spans="1:7" ht="15" customHeight="1">
      <c r="A812" s="5" t="s">
        <v>243</v>
      </c>
      <c r="B812" s="6" t="s">
        <v>244</v>
      </c>
      <c r="C812" s="6" t="s">
        <v>45</v>
      </c>
      <c r="D812" s="7">
        <v>10048.700000000001</v>
      </c>
      <c r="E812" s="7">
        <v>33787.68</v>
      </c>
      <c r="F812" s="7">
        <v>9399.25</v>
      </c>
      <c r="G812" s="39">
        <v>58582.7</v>
      </c>
    </row>
    <row r="813" spans="1:7" ht="15" customHeight="1">
      <c r="A813" s="2" t="s">
        <v>243</v>
      </c>
      <c r="B813" s="3" t="s">
        <v>244</v>
      </c>
      <c r="C813" s="3" t="s">
        <v>97</v>
      </c>
      <c r="D813" s="4">
        <v>351</v>
      </c>
      <c r="E813" s="4">
        <v>3585.4</v>
      </c>
      <c r="F813" s="4" t="s">
        <v>123</v>
      </c>
      <c r="G813" s="38" t="s">
        <v>123</v>
      </c>
    </row>
    <row r="814" spans="1:7" ht="15" customHeight="1">
      <c r="A814" s="5" t="s">
        <v>243</v>
      </c>
      <c r="B814" s="6" t="s">
        <v>244</v>
      </c>
      <c r="C814" s="6" t="s">
        <v>497</v>
      </c>
      <c r="D814" s="7" t="s">
        <v>123</v>
      </c>
      <c r="E814" s="7" t="s">
        <v>123</v>
      </c>
      <c r="F814" s="7">
        <v>27</v>
      </c>
      <c r="G814" s="39">
        <v>270</v>
      </c>
    </row>
    <row r="815" spans="1:7" ht="15" customHeight="1">
      <c r="A815" s="2" t="s">
        <v>243</v>
      </c>
      <c r="B815" s="3" t="s">
        <v>244</v>
      </c>
      <c r="C815" s="3" t="s">
        <v>151</v>
      </c>
      <c r="D815" s="4">
        <v>6132</v>
      </c>
      <c r="E815" s="4">
        <v>51406.400000000001</v>
      </c>
      <c r="F815" s="4">
        <v>6375</v>
      </c>
      <c r="G815" s="38">
        <v>46390</v>
      </c>
    </row>
    <row r="816" spans="1:7" ht="15" customHeight="1">
      <c r="A816" s="5" t="s">
        <v>243</v>
      </c>
      <c r="B816" s="6" t="s">
        <v>244</v>
      </c>
      <c r="C816" s="6" t="s">
        <v>101</v>
      </c>
      <c r="D816" s="7">
        <v>1476</v>
      </c>
      <c r="E816" s="7">
        <v>12369.68</v>
      </c>
      <c r="F816" s="7">
        <v>1832</v>
      </c>
      <c r="G816" s="39">
        <v>14696.65</v>
      </c>
    </row>
    <row r="817" spans="1:7" ht="15" customHeight="1">
      <c r="A817" s="2" t="s">
        <v>243</v>
      </c>
      <c r="B817" s="3" t="s">
        <v>244</v>
      </c>
      <c r="C817" s="3" t="s">
        <v>84</v>
      </c>
      <c r="D817" s="4" t="s">
        <v>123</v>
      </c>
      <c r="E817" s="4" t="s">
        <v>123</v>
      </c>
      <c r="F817" s="4">
        <v>532.5</v>
      </c>
      <c r="G817" s="38">
        <v>2562.5700000000002</v>
      </c>
    </row>
    <row r="818" spans="1:7" ht="15" customHeight="1">
      <c r="A818" s="5" t="s">
        <v>243</v>
      </c>
      <c r="B818" s="6" t="s">
        <v>244</v>
      </c>
      <c r="C818" s="6" t="s">
        <v>99</v>
      </c>
      <c r="D818" s="7">
        <v>90</v>
      </c>
      <c r="E818" s="7">
        <v>792</v>
      </c>
      <c r="F818" s="7" t="s">
        <v>123</v>
      </c>
      <c r="G818" s="39" t="s">
        <v>123</v>
      </c>
    </row>
    <row r="819" spans="1:7" ht="15" customHeight="1">
      <c r="A819" s="2" t="s">
        <v>243</v>
      </c>
      <c r="B819" s="3" t="s">
        <v>244</v>
      </c>
      <c r="C819" s="3" t="s">
        <v>64</v>
      </c>
      <c r="D819" s="4" t="s">
        <v>123</v>
      </c>
      <c r="E819" s="4" t="s">
        <v>123</v>
      </c>
      <c r="F819" s="4">
        <v>285</v>
      </c>
      <c r="G819" s="38">
        <v>2716.9</v>
      </c>
    </row>
    <row r="820" spans="1:7" ht="15" customHeight="1">
      <c r="A820" s="5" t="s">
        <v>243</v>
      </c>
      <c r="B820" s="6" t="s">
        <v>244</v>
      </c>
      <c r="C820" s="6" t="s">
        <v>178</v>
      </c>
      <c r="D820" s="7">
        <v>1519.2</v>
      </c>
      <c r="E820" s="7">
        <v>10761.66</v>
      </c>
      <c r="F820" s="7">
        <v>1494.4</v>
      </c>
      <c r="G820" s="39">
        <v>9141.2000000000007</v>
      </c>
    </row>
    <row r="821" spans="1:7" ht="15" customHeight="1">
      <c r="A821" s="2" t="s">
        <v>243</v>
      </c>
      <c r="B821" s="3" t="s">
        <v>244</v>
      </c>
      <c r="C821" s="3" t="s">
        <v>48</v>
      </c>
      <c r="D821" s="4" t="s">
        <v>123</v>
      </c>
      <c r="E821" s="4" t="s">
        <v>123</v>
      </c>
      <c r="F821" s="4">
        <v>3265</v>
      </c>
      <c r="G821" s="38">
        <v>18345.099999999999</v>
      </c>
    </row>
    <row r="822" spans="1:7" ht="15" customHeight="1">
      <c r="A822" s="5" t="s">
        <v>243</v>
      </c>
      <c r="B822" s="6" t="s">
        <v>244</v>
      </c>
      <c r="C822" s="6" t="s">
        <v>82</v>
      </c>
      <c r="D822" s="7">
        <v>96</v>
      </c>
      <c r="E822" s="7">
        <v>1030.2</v>
      </c>
      <c r="F822" s="7">
        <v>2604</v>
      </c>
      <c r="G822" s="39">
        <v>27665.4</v>
      </c>
    </row>
    <row r="823" spans="1:7" ht="15" customHeight="1">
      <c r="A823" s="2" t="s">
        <v>246</v>
      </c>
      <c r="B823" s="3" t="s">
        <v>247</v>
      </c>
      <c r="C823" s="3" t="s">
        <v>86</v>
      </c>
      <c r="D823" s="4">
        <v>24</v>
      </c>
      <c r="E823" s="4">
        <v>217.44</v>
      </c>
      <c r="F823" s="4" t="s">
        <v>123</v>
      </c>
      <c r="G823" s="38" t="s">
        <v>123</v>
      </c>
    </row>
    <row r="824" spans="1:7" ht="15" customHeight="1">
      <c r="A824" s="5" t="s">
        <v>246</v>
      </c>
      <c r="B824" s="6" t="s">
        <v>247</v>
      </c>
      <c r="C824" s="6" t="s">
        <v>133</v>
      </c>
      <c r="D824" s="7">
        <v>690</v>
      </c>
      <c r="E824" s="7">
        <v>7425.6</v>
      </c>
      <c r="F824" s="7">
        <v>1091</v>
      </c>
      <c r="G824" s="39">
        <v>11604.8</v>
      </c>
    </row>
    <row r="825" spans="1:7" ht="15" customHeight="1">
      <c r="A825" s="2" t="s">
        <v>246</v>
      </c>
      <c r="B825" s="3" t="s">
        <v>247</v>
      </c>
      <c r="C825" s="3" t="s">
        <v>62</v>
      </c>
      <c r="D825" s="4" t="s">
        <v>123</v>
      </c>
      <c r="E825" s="4" t="s">
        <v>123</v>
      </c>
      <c r="F825" s="4">
        <v>14708</v>
      </c>
      <c r="G825" s="38">
        <v>100025.68</v>
      </c>
    </row>
    <row r="826" spans="1:7" ht="15" customHeight="1">
      <c r="A826" s="5" t="s">
        <v>246</v>
      </c>
      <c r="B826" s="6" t="s">
        <v>247</v>
      </c>
      <c r="C826" s="6" t="s">
        <v>45</v>
      </c>
      <c r="D826" s="7" t="s">
        <v>123</v>
      </c>
      <c r="E826" s="7" t="s">
        <v>123</v>
      </c>
      <c r="F826" s="7">
        <v>1800</v>
      </c>
      <c r="G826" s="39">
        <v>6000</v>
      </c>
    </row>
    <row r="827" spans="1:7" ht="15" customHeight="1">
      <c r="A827" s="2" t="s">
        <v>246</v>
      </c>
      <c r="B827" s="3" t="s">
        <v>247</v>
      </c>
      <c r="C827" s="3" t="s">
        <v>151</v>
      </c>
      <c r="D827" s="4">
        <v>940</v>
      </c>
      <c r="E827" s="4">
        <v>7276.05</v>
      </c>
      <c r="F827" s="4">
        <v>640</v>
      </c>
      <c r="G827" s="38">
        <v>4560</v>
      </c>
    </row>
    <row r="828" spans="1:7" ht="15" customHeight="1">
      <c r="A828" s="5" t="s">
        <v>246</v>
      </c>
      <c r="B828" s="6" t="s">
        <v>247</v>
      </c>
      <c r="C828" s="6" t="s">
        <v>178</v>
      </c>
      <c r="D828" s="7">
        <v>192</v>
      </c>
      <c r="E828" s="7">
        <v>1568.64</v>
      </c>
      <c r="F828" s="7">
        <v>480</v>
      </c>
      <c r="G828" s="39">
        <v>4262.3999999999996</v>
      </c>
    </row>
    <row r="829" spans="1:7" ht="15" customHeight="1">
      <c r="A829" s="2" t="s">
        <v>246</v>
      </c>
      <c r="B829" s="3" t="s">
        <v>247</v>
      </c>
      <c r="C829" s="3" t="s">
        <v>48</v>
      </c>
      <c r="D829" s="4" t="s">
        <v>123</v>
      </c>
      <c r="E829" s="4" t="s">
        <v>123</v>
      </c>
      <c r="F829" s="4">
        <v>985</v>
      </c>
      <c r="G829" s="38">
        <v>6628.6</v>
      </c>
    </row>
    <row r="830" spans="1:7" ht="15" customHeight="1">
      <c r="A830" s="5" t="s">
        <v>248</v>
      </c>
      <c r="B830" s="6" t="s">
        <v>245</v>
      </c>
      <c r="C830" s="6" t="s">
        <v>86</v>
      </c>
      <c r="D830" s="7">
        <v>57</v>
      </c>
      <c r="E830" s="7">
        <v>548.88</v>
      </c>
      <c r="F830" s="7" t="s">
        <v>123</v>
      </c>
      <c r="G830" s="39" t="s">
        <v>123</v>
      </c>
    </row>
    <row r="831" spans="1:7" ht="15" customHeight="1">
      <c r="A831" s="2" t="s">
        <v>248</v>
      </c>
      <c r="B831" s="3" t="s">
        <v>245</v>
      </c>
      <c r="C831" s="3" t="s">
        <v>133</v>
      </c>
      <c r="D831" s="4">
        <v>112.5</v>
      </c>
      <c r="E831" s="4">
        <v>757.35</v>
      </c>
      <c r="F831" s="4">
        <v>450</v>
      </c>
      <c r="G831" s="38">
        <v>2513.6999999999998</v>
      </c>
    </row>
    <row r="832" spans="1:7" ht="15" customHeight="1">
      <c r="A832" s="5" t="s">
        <v>248</v>
      </c>
      <c r="B832" s="6" t="s">
        <v>245</v>
      </c>
      <c r="C832" s="6" t="s">
        <v>134</v>
      </c>
      <c r="D832" s="7" t="s">
        <v>123</v>
      </c>
      <c r="E832" s="7" t="s">
        <v>123</v>
      </c>
      <c r="F832" s="7">
        <v>200</v>
      </c>
      <c r="G832" s="39">
        <v>1384</v>
      </c>
    </row>
    <row r="833" spans="1:7" ht="15" customHeight="1">
      <c r="A833" s="2" t="s">
        <v>248</v>
      </c>
      <c r="B833" s="3" t="s">
        <v>245</v>
      </c>
      <c r="C833" s="3" t="s">
        <v>62</v>
      </c>
      <c r="D833" s="4" t="s">
        <v>123</v>
      </c>
      <c r="E833" s="4" t="s">
        <v>123</v>
      </c>
      <c r="F833" s="4">
        <v>300</v>
      </c>
      <c r="G833" s="38">
        <v>2496</v>
      </c>
    </row>
    <row r="834" spans="1:7" ht="15" customHeight="1">
      <c r="A834" s="5" t="s">
        <v>248</v>
      </c>
      <c r="B834" s="6" t="s">
        <v>245</v>
      </c>
      <c r="C834" s="6" t="s">
        <v>45</v>
      </c>
      <c r="D834" s="7" t="s">
        <v>123</v>
      </c>
      <c r="E834" s="7" t="s">
        <v>123</v>
      </c>
      <c r="F834" s="7">
        <v>587</v>
      </c>
      <c r="G834" s="39">
        <v>3544.52</v>
      </c>
    </row>
    <row r="835" spans="1:7" ht="15" customHeight="1">
      <c r="A835" s="2" t="s">
        <v>248</v>
      </c>
      <c r="B835" s="3" t="s">
        <v>245</v>
      </c>
      <c r="C835" s="3" t="s">
        <v>151</v>
      </c>
      <c r="D835" s="4">
        <v>545</v>
      </c>
      <c r="E835" s="4">
        <v>4454.57</v>
      </c>
      <c r="F835" s="4">
        <v>1249.5</v>
      </c>
      <c r="G835" s="38">
        <v>9492.15</v>
      </c>
    </row>
    <row r="836" spans="1:7" ht="15" customHeight="1">
      <c r="A836" s="5" t="s">
        <v>248</v>
      </c>
      <c r="B836" s="6" t="s">
        <v>245</v>
      </c>
      <c r="C836" s="6" t="s">
        <v>84</v>
      </c>
      <c r="D836" s="7" t="s">
        <v>123</v>
      </c>
      <c r="E836" s="7" t="s">
        <v>123</v>
      </c>
      <c r="F836" s="7">
        <v>100</v>
      </c>
      <c r="G836" s="39">
        <v>698.96</v>
      </c>
    </row>
    <row r="837" spans="1:7" ht="15" customHeight="1">
      <c r="A837" s="2" t="s">
        <v>248</v>
      </c>
      <c r="B837" s="3" t="s">
        <v>245</v>
      </c>
      <c r="C837" s="3" t="s">
        <v>178</v>
      </c>
      <c r="D837" s="4">
        <v>170</v>
      </c>
      <c r="E837" s="4">
        <v>1340.2</v>
      </c>
      <c r="F837" s="4">
        <v>85.6</v>
      </c>
      <c r="G837" s="38">
        <v>720.24</v>
      </c>
    </row>
    <row r="838" spans="1:7" ht="15" customHeight="1">
      <c r="A838" s="5" t="s">
        <v>248</v>
      </c>
      <c r="B838" s="6" t="s">
        <v>245</v>
      </c>
      <c r="C838" s="6" t="s">
        <v>48</v>
      </c>
      <c r="D838" s="7" t="s">
        <v>123</v>
      </c>
      <c r="E838" s="7" t="s">
        <v>123</v>
      </c>
      <c r="F838" s="7">
        <v>345</v>
      </c>
      <c r="G838" s="39">
        <v>2747.1</v>
      </c>
    </row>
    <row r="839" spans="1:7" ht="15" customHeight="1">
      <c r="A839" s="2" t="s">
        <v>249</v>
      </c>
      <c r="B839" s="3" t="s">
        <v>250</v>
      </c>
      <c r="C839" s="3" t="s">
        <v>86</v>
      </c>
      <c r="D839" s="4">
        <v>247.5</v>
      </c>
      <c r="E839" s="4">
        <v>1353.66</v>
      </c>
      <c r="F839" s="4">
        <v>180</v>
      </c>
      <c r="G839" s="38">
        <v>860.4</v>
      </c>
    </row>
    <row r="840" spans="1:7" ht="15" customHeight="1">
      <c r="A840" s="5" t="s">
        <v>249</v>
      </c>
      <c r="B840" s="6" t="s">
        <v>250</v>
      </c>
      <c r="C840" s="6" t="s">
        <v>133</v>
      </c>
      <c r="D840" s="7">
        <v>32198.22</v>
      </c>
      <c r="E840" s="7">
        <v>146799.5</v>
      </c>
      <c r="F840" s="7">
        <v>66850</v>
      </c>
      <c r="G840" s="39">
        <v>269743.59999999998</v>
      </c>
    </row>
    <row r="841" spans="1:7" ht="15" customHeight="1">
      <c r="A841" s="2" t="s">
        <v>249</v>
      </c>
      <c r="B841" s="3" t="s">
        <v>250</v>
      </c>
      <c r="C841" s="3" t="s">
        <v>62</v>
      </c>
      <c r="D841" s="4" t="s">
        <v>123</v>
      </c>
      <c r="E841" s="4" t="s">
        <v>123</v>
      </c>
      <c r="F841" s="4">
        <v>11185</v>
      </c>
      <c r="G841" s="38">
        <v>48011.6</v>
      </c>
    </row>
    <row r="842" spans="1:7" ht="15" customHeight="1">
      <c r="A842" s="5" t="s">
        <v>249</v>
      </c>
      <c r="B842" s="6" t="s">
        <v>250</v>
      </c>
      <c r="C842" s="6" t="s">
        <v>52</v>
      </c>
      <c r="D842" s="7">
        <v>1601</v>
      </c>
      <c r="E842" s="7">
        <v>4385.6099999999997</v>
      </c>
      <c r="F842" s="7">
        <v>1030</v>
      </c>
      <c r="G842" s="39">
        <v>3012.5</v>
      </c>
    </row>
    <row r="843" spans="1:7" ht="15" customHeight="1">
      <c r="A843" s="2" t="s">
        <v>249</v>
      </c>
      <c r="B843" s="3" t="s">
        <v>250</v>
      </c>
      <c r="C843" s="3" t="s">
        <v>45</v>
      </c>
      <c r="D843" s="4">
        <v>3227</v>
      </c>
      <c r="E843" s="4">
        <v>16720.05</v>
      </c>
      <c r="F843" s="4">
        <v>10816.25</v>
      </c>
      <c r="G843" s="38">
        <v>45379.45</v>
      </c>
    </row>
    <row r="844" spans="1:7" ht="15" customHeight="1">
      <c r="A844" s="5" t="s">
        <v>249</v>
      </c>
      <c r="B844" s="6" t="s">
        <v>250</v>
      </c>
      <c r="C844" s="6" t="s">
        <v>46</v>
      </c>
      <c r="D844" s="7" t="s">
        <v>123</v>
      </c>
      <c r="E844" s="7" t="s">
        <v>123</v>
      </c>
      <c r="F844" s="7">
        <v>720</v>
      </c>
      <c r="G844" s="39">
        <v>3441.6</v>
      </c>
    </row>
    <row r="845" spans="1:7" ht="15" customHeight="1">
      <c r="A845" s="2" t="s">
        <v>249</v>
      </c>
      <c r="B845" s="3" t="s">
        <v>250</v>
      </c>
      <c r="C845" s="3" t="s">
        <v>151</v>
      </c>
      <c r="D845" s="4">
        <v>3980</v>
      </c>
      <c r="E845" s="4">
        <v>17549.8</v>
      </c>
      <c r="F845" s="4">
        <v>6418</v>
      </c>
      <c r="G845" s="38">
        <v>24347.200000000001</v>
      </c>
    </row>
    <row r="846" spans="1:7" ht="15" customHeight="1">
      <c r="A846" s="5" t="s">
        <v>249</v>
      </c>
      <c r="B846" s="6" t="s">
        <v>250</v>
      </c>
      <c r="C846" s="6" t="s">
        <v>84</v>
      </c>
      <c r="D846" s="7" t="s">
        <v>123</v>
      </c>
      <c r="E846" s="7" t="s">
        <v>123</v>
      </c>
      <c r="F846" s="7">
        <v>690</v>
      </c>
      <c r="G846" s="39">
        <v>2150.9699999999998</v>
      </c>
    </row>
    <row r="847" spans="1:7" ht="15" customHeight="1">
      <c r="A847" s="2" t="s">
        <v>249</v>
      </c>
      <c r="B847" s="3" t="s">
        <v>250</v>
      </c>
      <c r="C847" s="3" t="s">
        <v>178</v>
      </c>
      <c r="D847" s="4">
        <v>4744</v>
      </c>
      <c r="E847" s="4">
        <v>19521.400000000001</v>
      </c>
      <c r="F847" s="4">
        <v>5348</v>
      </c>
      <c r="G847" s="38">
        <v>19185.36</v>
      </c>
    </row>
    <row r="848" spans="1:7" ht="15" customHeight="1">
      <c r="A848" s="5" t="s">
        <v>249</v>
      </c>
      <c r="B848" s="6" t="s">
        <v>250</v>
      </c>
      <c r="C848" s="6" t="s">
        <v>48</v>
      </c>
      <c r="D848" s="7" t="s">
        <v>123</v>
      </c>
      <c r="E848" s="7" t="s">
        <v>123</v>
      </c>
      <c r="F848" s="7">
        <v>2800</v>
      </c>
      <c r="G848" s="39">
        <v>11354.2</v>
      </c>
    </row>
    <row r="849" spans="1:7" ht="15" customHeight="1">
      <c r="A849" s="2" t="s">
        <v>570</v>
      </c>
      <c r="B849" s="3" t="s">
        <v>571</v>
      </c>
      <c r="C849" s="3" t="s">
        <v>62</v>
      </c>
      <c r="D849" s="4" t="s">
        <v>123</v>
      </c>
      <c r="E849" s="4" t="s">
        <v>123</v>
      </c>
      <c r="F849" s="4">
        <v>2620.17</v>
      </c>
      <c r="G849" s="38">
        <v>13901.53</v>
      </c>
    </row>
    <row r="850" spans="1:7" ht="15" customHeight="1">
      <c r="A850" s="5" t="s">
        <v>251</v>
      </c>
      <c r="B850" s="6" t="s">
        <v>252</v>
      </c>
      <c r="C850" s="6" t="s">
        <v>133</v>
      </c>
      <c r="D850" s="7">
        <v>15872</v>
      </c>
      <c r="E850" s="7">
        <v>111245.2</v>
      </c>
      <c r="F850" s="7">
        <v>27440</v>
      </c>
      <c r="G850" s="39">
        <v>177228</v>
      </c>
    </row>
    <row r="851" spans="1:7" ht="15" customHeight="1">
      <c r="A851" s="2" t="s">
        <v>251</v>
      </c>
      <c r="B851" s="3" t="s">
        <v>252</v>
      </c>
      <c r="C851" s="3" t="s">
        <v>59</v>
      </c>
      <c r="D851" s="4">
        <v>512</v>
      </c>
      <c r="E851" s="4">
        <v>2895.4</v>
      </c>
      <c r="F851" s="4">
        <v>972</v>
      </c>
      <c r="G851" s="38">
        <v>5343.7</v>
      </c>
    </row>
    <row r="852" spans="1:7" ht="15" customHeight="1">
      <c r="A852" s="5" t="s">
        <v>251</v>
      </c>
      <c r="B852" s="6" t="s">
        <v>252</v>
      </c>
      <c r="C852" s="6" t="s">
        <v>134</v>
      </c>
      <c r="D852" s="7">
        <v>13800</v>
      </c>
      <c r="E852" s="7">
        <v>72732.75</v>
      </c>
      <c r="F852" s="7">
        <v>14656</v>
      </c>
      <c r="G852" s="39">
        <v>75160.7</v>
      </c>
    </row>
    <row r="853" spans="1:7" ht="15" customHeight="1">
      <c r="A853" s="2" t="s">
        <v>251</v>
      </c>
      <c r="B853" s="3" t="s">
        <v>252</v>
      </c>
      <c r="C853" s="3" t="s">
        <v>62</v>
      </c>
      <c r="D853" s="4">
        <v>4400</v>
      </c>
      <c r="E853" s="4">
        <v>31600</v>
      </c>
      <c r="F853" s="4">
        <v>12280</v>
      </c>
      <c r="G853" s="38">
        <v>79445</v>
      </c>
    </row>
    <row r="854" spans="1:7" ht="15" customHeight="1">
      <c r="A854" s="5" t="s">
        <v>251</v>
      </c>
      <c r="B854" s="6" t="s">
        <v>252</v>
      </c>
      <c r="C854" s="6" t="s">
        <v>121</v>
      </c>
      <c r="D854" s="7" t="s">
        <v>123</v>
      </c>
      <c r="E854" s="7" t="s">
        <v>123</v>
      </c>
      <c r="F854" s="7">
        <v>150</v>
      </c>
      <c r="G854" s="39">
        <v>885</v>
      </c>
    </row>
    <row r="855" spans="1:7" ht="15" customHeight="1">
      <c r="A855" s="2" t="s">
        <v>251</v>
      </c>
      <c r="B855" s="3" t="s">
        <v>252</v>
      </c>
      <c r="C855" s="3" t="s">
        <v>45</v>
      </c>
      <c r="D855" s="4">
        <v>505</v>
      </c>
      <c r="E855" s="4">
        <v>3702.55</v>
      </c>
      <c r="F855" s="4">
        <v>4240</v>
      </c>
      <c r="G855" s="38">
        <v>26098</v>
      </c>
    </row>
    <row r="856" spans="1:7" ht="15" customHeight="1">
      <c r="A856" s="5" t="s">
        <v>251</v>
      </c>
      <c r="B856" s="6" t="s">
        <v>252</v>
      </c>
      <c r="C856" s="6" t="s">
        <v>61</v>
      </c>
      <c r="D856" s="7">
        <v>3993.6</v>
      </c>
      <c r="E856" s="7">
        <v>23232.720000000001</v>
      </c>
      <c r="F856" s="7">
        <v>3657.6</v>
      </c>
      <c r="G856" s="39">
        <v>20024.060000000001</v>
      </c>
    </row>
    <row r="857" spans="1:7" ht="15" customHeight="1">
      <c r="A857" s="2" t="s">
        <v>251</v>
      </c>
      <c r="B857" s="3" t="s">
        <v>252</v>
      </c>
      <c r="C857" s="3" t="s">
        <v>497</v>
      </c>
      <c r="D857" s="4" t="s">
        <v>123</v>
      </c>
      <c r="E857" s="4" t="s">
        <v>123</v>
      </c>
      <c r="F857" s="4">
        <v>102.4</v>
      </c>
      <c r="G857" s="38">
        <v>742.4</v>
      </c>
    </row>
    <row r="858" spans="1:7" ht="15" customHeight="1">
      <c r="A858" s="5" t="s">
        <v>251</v>
      </c>
      <c r="B858" s="6" t="s">
        <v>252</v>
      </c>
      <c r="C858" s="6" t="s">
        <v>151</v>
      </c>
      <c r="D858" s="7">
        <v>12848</v>
      </c>
      <c r="E858" s="7">
        <v>73749.67</v>
      </c>
      <c r="F858" s="7">
        <v>11686</v>
      </c>
      <c r="G858" s="39">
        <v>64424.19</v>
      </c>
    </row>
    <row r="859" spans="1:7" ht="15" customHeight="1">
      <c r="A859" s="2" t="s">
        <v>251</v>
      </c>
      <c r="B859" s="3" t="s">
        <v>252</v>
      </c>
      <c r="C859" s="3" t="s">
        <v>101</v>
      </c>
      <c r="D859" s="4">
        <v>6336</v>
      </c>
      <c r="E859" s="4">
        <v>43580.94</v>
      </c>
      <c r="F859" s="4">
        <v>2658</v>
      </c>
      <c r="G859" s="38">
        <v>16687.39</v>
      </c>
    </row>
    <row r="860" spans="1:7" ht="15" customHeight="1">
      <c r="A860" s="5" t="s">
        <v>251</v>
      </c>
      <c r="B860" s="6" t="s">
        <v>252</v>
      </c>
      <c r="C860" s="6" t="s">
        <v>49</v>
      </c>
      <c r="D860" s="7">
        <v>3032</v>
      </c>
      <c r="E860" s="7">
        <v>17233.599999999999</v>
      </c>
      <c r="F860" s="7">
        <v>3060</v>
      </c>
      <c r="G860" s="39">
        <v>16942.75</v>
      </c>
    </row>
    <row r="861" spans="1:7" ht="15" customHeight="1">
      <c r="A861" s="2" t="s">
        <v>251</v>
      </c>
      <c r="B861" s="3" t="s">
        <v>252</v>
      </c>
      <c r="C861" s="3" t="s">
        <v>68</v>
      </c>
      <c r="D861" s="4">
        <v>1425.6</v>
      </c>
      <c r="E861" s="4">
        <v>7275.1</v>
      </c>
      <c r="F861" s="4">
        <v>2496</v>
      </c>
      <c r="G861" s="38">
        <v>12391.6</v>
      </c>
    </row>
    <row r="862" spans="1:7" ht="15" customHeight="1">
      <c r="A862" s="5" t="s">
        <v>251</v>
      </c>
      <c r="B862" s="6" t="s">
        <v>252</v>
      </c>
      <c r="C862" s="6" t="s">
        <v>64</v>
      </c>
      <c r="D862" s="7" t="s">
        <v>123</v>
      </c>
      <c r="E862" s="7" t="s">
        <v>123</v>
      </c>
      <c r="F862" s="7">
        <v>768</v>
      </c>
      <c r="G862" s="39">
        <v>5077.2</v>
      </c>
    </row>
    <row r="863" spans="1:7" ht="15" customHeight="1">
      <c r="A863" s="2" t="s">
        <v>251</v>
      </c>
      <c r="B863" s="3" t="s">
        <v>252</v>
      </c>
      <c r="C863" s="3" t="s">
        <v>82</v>
      </c>
      <c r="D863" s="4">
        <v>240</v>
      </c>
      <c r="E863" s="4">
        <v>1872</v>
      </c>
      <c r="F863" s="4">
        <v>1928</v>
      </c>
      <c r="G863" s="38">
        <v>14557.6</v>
      </c>
    </row>
    <row r="864" spans="1:7" ht="15" customHeight="1">
      <c r="A864" s="5" t="s">
        <v>251</v>
      </c>
      <c r="B864" s="6" t="s">
        <v>252</v>
      </c>
      <c r="C864" s="6" t="s">
        <v>107</v>
      </c>
      <c r="D864" s="7" t="s">
        <v>123</v>
      </c>
      <c r="E864" s="7" t="s">
        <v>123</v>
      </c>
      <c r="F864" s="7">
        <v>1556.8</v>
      </c>
      <c r="G864" s="39">
        <v>7416.46</v>
      </c>
    </row>
    <row r="865" spans="1:7" ht="15" customHeight="1">
      <c r="A865" s="2" t="s">
        <v>251</v>
      </c>
      <c r="B865" s="3" t="s">
        <v>252</v>
      </c>
      <c r="C865" s="3" t="s">
        <v>65</v>
      </c>
      <c r="D865" s="4">
        <v>896</v>
      </c>
      <c r="E865" s="4">
        <v>4817.3999999999996</v>
      </c>
      <c r="F865" s="4">
        <v>1760</v>
      </c>
      <c r="G865" s="38">
        <v>9345</v>
      </c>
    </row>
    <row r="866" spans="1:7" ht="15" customHeight="1">
      <c r="A866" s="5" t="s">
        <v>251</v>
      </c>
      <c r="B866" s="6" t="s">
        <v>252</v>
      </c>
      <c r="C866" s="6" t="s">
        <v>67</v>
      </c>
      <c r="D866" s="7">
        <v>224</v>
      </c>
      <c r="E866" s="7">
        <v>1260.5999999999999</v>
      </c>
      <c r="F866" s="7">
        <v>128</v>
      </c>
      <c r="G866" s="39">
        <v>696.6</v>
      </c>
    </row>
    <row r="867" spans="1:7" ht="15" customHeight="1">
      <c r="A867" s="2" t="s">
        <v>253</v>
      </c>
      <c r="B867" s="3" t="s">
        <v>254</v>
      </c>
      <c r="C867" s="3" t="s">
        <v>45</v>
      </c>
      <c r="D867" s="4" t="s">
        <v>123</v>
      </c>
      <c r="E867" s="4" t="s">
        <v>123</v>
      </c>
      <c r="F867" s="4">
        <v>216</v>
      </c>
      <c r="G867" s="38">
        <v>1861.2</v>
      </c>
    </row>
    <row r="868" spans="1:7" ht="15" customHeight="1">
      <c r="A868" s="5" t="s">
        <v>253</v>
      </c>
      <c r="B868" s="6" t="s">
        <v>254</v>
      </c>
      <c r="C868" s="6" t="s">
        <v>178</v>
      </c>
      <c r="D868" s="7" t="s">
        <v>123</v>
      </c>
      <c r="E868" s="7" t="s">
        <v>123</v>
      </c>
      <c r="F868" s="7">
        <v>10.8</v>
      </c>
      <c r="G868" s="39">
        <v>99.36</v>
      </c>
    </row>
    <row r="869" spans="1:7" ht="15" customHeight="1">
      <c r="A869" s="2" t="s">
        <v>253</v>
      </c>
      <c r="B869" s="3" t="s">
        <v>254</v>
      </c>
      <c r="C869" s="3" t="s">
        <v>48</v>
      </c>
      <c r="D869" s="4" t="s">
        <v>123</v>
      </c>
      <c r="E869" s="4" t="s">
        <v>123</v>
      </c>
      <c r="F869" s="4">
        <v>72</v>
      </c>
      <c r="G869" s="38">
        <v>620.4</v>
      </c>
    </row>
    <row r="870" spans="1:7" ht="15" customHeight="1">
      <c r="A870" s="5" t="s">
        <v>255</v>
      </c>
      <c r="B870" s="6" t="s">
        <v>256</v>
      </c>
      <c r="C870" s="6" t="s">
        <v>133</v>
      </c>
      <c r="D870" s="7">
        <v>75</v>
      </c>
      <c r="E870" s="7">
        <v>637.20000000000005</v>
      </c>
      <c r="F870" s="7">
        <v>120</v>
      </c>
      <c r="G870" s="39">
        <v>892.8</v>
      </c>
    </row>
    <row r="871" spans="1:7" ht="15" customHeight="1">
      <c r="A871" s="2" t="s">
        <v>255</v>
      </c>
      <c r="B871" s="3" t="s">
        <v>256</v>
      </c>
      <c r="C871" s="3" t="s">
        <v>134</v>
      </c>
      <c r="D871" s="4" t="s">
        <v>123</v>
      </c>
      <c r="E871" s="4" t="s">
        <v>123</v>
      </c>
      <c r="F871" s="4">
        <v>156</v>
      </c>
      <c r="G871" s="38">
        <v>1024.92</v>
      </c>
    </row>
    <row r="872" spans="1:7" ht="15" customHeight="1">
      <c r="A872" s="5" t="s">
        <v>255</v>
      </c>
      <c r="B872" s="6" t="s">
        <v>256</v>
      </c>
      <c r="C872" s="6" t="s">
        <v>45</v>
      </c>
      <c r="D872" s="7">
        <v>6</v>
      </c>
      <c r="E872" s="7">
        <v>44.64</v>
      </c>
      <c r="F872" s="7" t="s">
        <v>123</v>
      </c>
      <c r="G872" s="39" t="s">
        <v>123</v>
      </c>
    </row>
    <row r="873" spans="1:7" ht="15" customHeight="1">
      <c r="A873" s="2" t="s">
        <v>255</v>
      </c>
      <c r="B873" s="3" t="s">
        <v>256</v>
      </c>
      <c r="C873" s="3" t="s">
        <v>151</v>
      </c>
      <c r="D873" s="4">
        <v>150</v>
      </c>
      <c r="E873" s="4">
        <v>1191.83</v>
      </c>
      <c r="F873" s="4">
        <v>120</v>
      </c>
      <c r="G873" s="38">
        <v>816</v>
      </c>
    </row>
    <row r="874" spans="1:7" ht="15" customHeight="1">
      <c r="A874" s="5" t="s">
        <v>255</v>
      </c>
      <c r="B874" s="6" t="s">
        <v>256</v>
      </c>
      <c r="C874" s="6" t="s">
        <v>557</v>
      </c>
      <c r="D874" s="7">
        <v>20</v>
      </c>
      <c r="E874" s="7">
        <v>250</v>
      </c>
      <c r="F874" s="7" t="s">
        <v>123</v>
      </c>
      <c r="G874" s="39" t="s">
        <v>123</v>
      </c>
    </row>
    <row r="875" spans="1:7" ht="15" customHeight="1">
      <c r="A875" s="2" t="s">
        <v>255</v>
      </c>
      <c r="B875" s="3" t="s">
        <v>256</v>
      </c>
      <c r="C875" s="3" t="s">
        <v>48</v>
      </c>
      <c r="D875" s="4" t="s">
        <v>123</v>
      </c>
      <c r="E875" s="4" t="s">
        <v>123</v>
      </c>
      <c r="F875" s="4">
        <v>30</v>
      </c>
      <c r="G875" s="38">
        <v>208.8</v>
      </c>
    </row>
    <row r="876" spans="1:7" ht="15" customHeight="1">
      <c r="A876" s="5" t="s">
        <v>257</v>
      </c>
      <c r="B876" s="6" t="s">
        <v>258</v>
      </c>
      <c r="C876" s="6" t="s">
        <v>109</v>
      </c>
      <c r="D876" s="7" t="s">
        <v>123</v>
      </c>
      <c r="E876" s="7" t="s">
        <v>123</v>
      </c>
      <c r="F876" s="7">
        <v>250</v>
      </c>
      <c r="G876" s="39">
        <v>2240</v>
      </c>
    </row>
    <row r="877" spans="1:7" ht="15" customHeight="1">
      <c r="A877" s="2" t="s">
        <v>257</v>
      </c>
      <c r="B877" s="3" t="s">
        <v>258</v>
      </c>
      <c r="C877" s="3" t="s">
        <v>86</v>
      </c>
      <c r="D877" s="4">
        <v>25.5</v>
      </c>
      <c r="E877" s="4">
        <v>235.62</v>
      </c>
      <c r="F877" s="4" t="s">
        <v>123</v>
      </c>
      <c r="G877" s="38" t="s">
        <v>123</v>
      </c>
    </row>
    <row r="878" spans="1:7" ht="15" customHeight="1">
      <c r="A878" s="5" t="s">
        <v>257</v>
      </c>
      <c r="B878" s="6" t="s">
        <v>258</v>
      </c>
      <c r="C878" s="6" t="s">
        <v>133</v>
      </c>
      <c r="D878" s="7">
        <v>3602</v>
      </c>
      <c r="E878" s="7">
        <v>19803.3</v>
      </c>
      <c r="F878" s="7">
        <v>6156.5</v>
      </c>
      <c r="G878" s="39">
        <v>35277.22</v>
      </c>
    </row>
    <row r="879" spans="1:7" ht="15" customHeight="1">
      <c r="A879" s="2" t="s">
        <v>257</v>
      </c>
      <c r="B879" s="3" t="s">
        <v>258</v>
      </c>
      <c r="C879" s="3" t="s">
        <v>62</v>
      </c>
      <c r="D879" s="4" t="s">
        <v>123</v>
      </c>
      <c r="E879" s="4" t="s">
        <v>123</v>
      </c>
      <c r="F879" s="4">
        <v>358</v>
      </c>
      <c r="G879" s="38">
        <v>2516.8000000000002</v>
      </c>
    </row>
    <row r="880" spans="1:7" ht="15" customHeight="1">
      <c r="A880" s="5" t="s">
        <v>257</v>
      </c>
      <c r="B880" s="6" t="s">
        <v>258</v>
      </c>
      <c r="C880" s="6" t="s">
        <v>45</v>
      </c>
      <c r="D880" s="7">
        <v>2891.25</v>
      </c>
      <c r="E880" s="7">
        <v>19540.439999999999</v>
      </c>
      <c r="F880" s="7">
        <v>25248.3</v>
      </c>
      <c r="G880" s="39">
        <v>121785.41</v>
      </c>
    </row>
    <row r="881" spans="1:7" ht="15" customHeight="1">
      <c r="A881" s="2" t="s">
        <v>257</v>
      </c>
      <c r="B881" s="3" t="s">
        <v>258</v>
      </c>
      <c r="C881" s="3" t="s">
        <v>151</v>
      </c>
      <c r="D881" s="4">
        <v>518</v>
      </c>
      <c r="E881" s="4">
        <v>4095.6</v>
      </c>
      <c r="F881" s="4">
        <v>526.5</v>
      </c>
      <c r="G881" s="38">
        <v>3527</v>
      </c>
    </row>
    <row r="882" spans="1:7" ht="15" customHeight="1">
      <c r="A882" s="5" t="s">
        <v>257</v>
      </c>
      <c r="B882" s="6" t="s">
        <v>258</v>
      </c>
      <c r="C882" s="6" t="s">
        <v>49</v>
      </c>
      <c r="D882" s="7">
        <v>37500</v>
      </c>
      <c r="E882" s="7">
        <v>168510</v>
      </c>
      <c r="F882" s="7">
        <v>16500</v>
      </c>
      <c r="G882" s="39">
        <v>67445</v>
      </c>
    </row>
    <row r="883" spans="1:7" ht="15" customHeight="1">
      <c r="A883" s="2" t="s">
        <v>257</v>
      </c>
      <c r="B883" s="3" t="s">
        <v>258</v>
      </c>
      <c r="C883" s="3" t="s">
        <v>84</v>
      </c>
      <c r="D883" s="4" t="s">
        <v>123</v>
      </c>
      <c r="E883" s="4" t="s">
        <v>123</v>
      </c>
      <c r="F883" s="4">
        <v>1116</v>
      </c>
      <c r="G883" s="38">
        <v>6059.51</v>
      </c>
    </row>
    <row r="884" spans="1:7" ht="15" customHeight="1">
      <c r="A884" s="5" t="s">
        <v>257</v>
      </c>
      <c r="B884" s="6" t="s">
        <v>258</v>
      </c>
      <c r="C884" s="6" t="s">
        <v>99</v>
      </c>
      <c r="D884" s="7" t="s">
        <v>123</v>
      </c>
      <c r="E884" s="7" t="s">
        <v>123</v>
      </c>
      <c r="F884" s="7">
        <v>16700</v>
      </c>
      <c r="G884" s="39">
        <v>68795</v>
      </c>
    </row>
    <row r="885" spans="1:7" ht="15" customHeight="1">
      <c r="A885" s="2" t="s">
        <v>257</v>
      </c>
      <c r="B885" s="3" t="s">
        <v>258</v>
      </c>
      <c r="C885" s="3" t="s">
        <v>85</v>
      </c>
      <c r="D885" s="4" t="s">
        <v>123</v>
      </c>
      <c r="E885" s="4" t="s">
        <v>123</v>
      </c>
      <c r="F885" s="4">
        <v>27000</v>
      </c>
      <c r="G885" s="38">
        <v>113500</v>
      </c>
    </row>
    <row r="886" spans="1:7" ht="15" customHeight="1">
      <c r="A886" s="5" t="s">
        <v>257</v>
      </c>
      <c r="B886" s="6" t="s">
        <v>258</v>
      </c>
      <c r="C886" s="6" t="s">
        <v>178</v>
      </c>
      <c r="D886" s="7">
        <v>426.05</v>
      </c>
      <c r="E886" s="7">
        <v>3087.31</v>
      </c>
      <c r="F886" s="7">
        <v>435.3</v>
      </c>
      <c r="G886" s="39">
        <v>3037.52</v>
      </c>
    </row>
    <row r="887" spans="1:7" ht="15" customHeight="1">
      <c r="A887" s="2" t="s">
        <v>257</v>
      </c>
      <c r="B887" s="3" t="s">
        <v>258</v>
      </c>
      <c r="C887" s="3" t="s">
        <v>48</v>
      </c>
      <c r="D887" s="4">
        <v>15000</v>
      </c>
      <c r="E887" s="4">
        <v>55010</v>
      </c>
      <c r="F887" s="4">
        <v>20243.7</v>
      </c>
      <c r="G887" s="38">
        <v>80924.22</v>
      </c>
    </row>
    <row r="888" spans="1:7" ht="15" customHeight="1">
      <c r="A888" s="5" t="s">
        <v>257</v>
      </c>
      <c r="B888" s="6" t="s">
        <v>258</v>
      </c>
      <c r="C888" s="6" t="s">
        <v>65</v>
      </c>
      <c r="D888" s="7" t="s">
        <v>123</v>
      </c>
      <c r="E888" s="7" t="s">
        <v>123</v>
      </c>
      <c r="F888" s="7">
        <v>17000</v>
      </c>
      <c r="G888" s="39">
        <v>66800</v>
      </c>
    </row>
    <row r="889" spans="1:7" ht="15" customHeight="1">
      <c r="A889" s="2" t="s">
        <v>484</v>
      </c>
      <c r="B889" s="3" t="s">
        <v>485</v>
      </c>
      <c r="C889" s="3" t="s">
        <v>133</v>
      </c>
      <c r="D889" s="4" t="s">
        <v>123</v>
      </c>
      <c r="E889" s="4" t="s">
        <v>123</v>
      </c>
      <c r="F889" s="4">
        <v>96466.5</v>
      </c>
      <c r="G889" s="38">
        <v>323425.59999999998</v>
      </c>
    </row>
    <row r="890" spans="1:7" ht="15" customHeight="1">
      <c r="A890" s="5" t="s">
        <v>484</v>
      </c>
      <c r="B890" s="6" t="s">
        <v>163</v>
      </c>
      <c r="C890" s="6" t="s">
        <v>151</v>
      </c>
      <c r="D890" s="7">
        <v>1200</v>
      </c>
      <c r="E890" s="7">
        <v>8640</v>
      </c>
      <c r="F890" s="7" t="s">
        <v>123</v>
      </c>
      <c r="G890" s="39" t="s">
        <v>123</v>
      </c>
    </row>
    <row r="891" spans="1:7" ht="15" customHeight="1">
      <c r="A891" s="2" t="s">
        <v>572</v>
      </c>
      <c r="B891" s="3" t="s">
        <v>573</v>
      </c>
      <c r="C891" s="3" t="s">
        <v>45</v>
      </c>
      <c r="D891" s="4">
        <v>21600</v>
      </c>
      <c r="E891" s="4">
        <v>22039.200000000001</v>
      </c>
      <c r="F891" s="4" t="s">
        <v>123</v>
      </c>
      <c r="G891" s="38" t="s">
        <v>123</v>
      </c>
    </row>
    <row r="892" spans="1:7" ht="15" customHeight="1">
      <c r="A892" s="5" t="s">
        <v>486</v>
      </c>
      <c r="B892" s="6" t="s">
        <v>487</v>
      </c>
      <c r="C892" s="6" t="s">
        <v>45</v>
      </c>
      <c r="D892" s="7" t="s">
        <v>123</v>
      </c>
      <c r="E892" s="7" t="s">
        <v>123</v>
      </c>
      <c r="F892" s="7">
        <v>219</v>
      </c>
      <c r="G892" s="39">
        <v>1147.5</v>
      </c>
    </row>
    <row r="893" spans="1:7" ht="15" customHeight="1">
      <c r="A893" s="2" t="s">
        <v>488</v>
      </c>
      <c r="B893" s="3" t="s">
        <v>489</v>
      </c>
      <c r="C893" s="3" t="s">
        <v>134</v>
      </c>
      <c r="D893" s="4" t="s">
        <v>123</v>
      </c>
      <c r="E893" s="4" t="s">
        <v>123</v>
      </c>
      <c r="F893" s="4">
        <v>157742</v>
      </c>
      <c r="G893" s="38">
        <v>226084</v>
      </c>
    </row>
    <row r="894" spans="1:7" ht="15" customHeight="1">
      <c r="A894" s="5" t="s">
        <v>488</v>
      </c>
      <c r="B894" s="6" t="s">
        <v>489</v>
      </c>
      <c r="C894" s="6" t="s">
        <v>52</v>
      </c>
      <c r="D894" s="7" t="s">
        <v>123</v>
      </c>
      <c r="E894" s="7" t="s">
        <v>123</v>
      </c>
      <c r="F894" s="7">
        <v>33845</v>
      </c>
      <c r="G894" s="39">
        <v>51584</v>
      </c>
    </row>
    <row r="895" spans="1:7" ht="15" customHeight="1">
      <c r="A895" s="2" t="s">
        <v>488</v>
      </c>
      <c r="B895" s="3" t="s">
        <v>489</v>
      </c>
      <c r="C895" s="3" t="s">
        <v>83</v>
      </c>
      <c r="D895" s="4" t="s">
        <v>123</v>
      </c>
      <c r="E895" s="4" t="s">
        <v>123</v>
      </c>
      <c r="F895" s="4">
        <v>104168</v>
      </c>
      <c r="G895" s="38">
        <v>190944</v>
      </c>
    </row>
    <row r="896" spans="1:7" ht="15" customHeight="1">
      <c r="A896" s="5" t="s">
        <v>488</v>
      </c>
      <c r="B896" s="6" t="s">
        <v>489</v>
      </c>
      <c r="C896" s="6" t="s">
        <v>45</v>
      </c>
      <c r="D896" s="7" t="s">
        <v>123</v>
      </c>
      <c r="E896" s="7" t="s">
        <v>123</v>
      </c>
      <c r="F896" s="7">
        <v>30382074</v>
      </c>
      <c r="G896" s="39">
        <v>44484787.700000003</v>
      </c>
    </row>
    <row r="897" spans="1:7" ht="15" customHeight="1">
      <c r="A897" s="2" t="s">
        <v>488</v>
      </c>
      <c r="B897" s="3" t="s">
        <v>489</v>
      </c>
      <c r="C897" s="3" t="s">
        <v>56</v>
      </c>
      <c r="D897" s="4" t="s">
        <v>123</v>
      </c>
      <c r="E897" s="4" t="s">
        <v>123</v>
      </c>
      <c r="F897" s="4">
        <v>1730651.9</v>
      </c>
      <c r="G897" s="38">
        <v>2865044.88</v>
      </c>
    </row>
    <row r="898" spans="1:7" ht="15" customHeight="1">
      <c r="A898" s="5" t="s">
        <v>488</v>
      </c>
      <c r="B898" s="6" t="s">
        <v>489</v>
      </c>
      <c r="C898" s="6" t="s">
        <v>151</v>
      </c>
      <c r="D898" s="7" t="s">
        <v>123</v>
      </c>
      <c r="E898" s="7" t="s">
        <v>123</v>
      </c>
      <c r="F898" s="7">
        <v>89585</v>
      </c>
      <c r="G898" s="39">
        <v>152681.25</v>
      </c>
    </row>
    <row r="899" spans="1:7" ht="15" customHeight="1">
      <c r="A899" s="2" t="s">
        <v>488</v>
      </c>
      <c r="B899" s="3" t="s">
        <v>489</v>
      </c>
      <c r="C899" s="3" t="s">
        <v>49</v>
      </c>
      <c r="D899" s="4" t="s">
        <v>123</v>
      </c>
      <c r="E899" s="4" t="s">
        <v>123</v>
      </c>
      <c r="F899" s="4">
        <v>4410</v>
      </c>
      <c r="G899" s="38">
        <v>16565</v>
      </c>
    </row>
    <row r="900" spans="1:7" ht="15" customHeight="1">
      <c r="A900" s="5" t="s">
        <v>488</v>
      </c>
      <c r="B900" s="6" t="s">
        <v>489</v>
      </c>
      <c r="C900" s="6" t="s">
        <v>84</v>
      </c>
      <c r="D900" s="7" t="s">
        <v>123</v>
      </c>
      <c r="E900" s="7" t="s">
        <v>123</v>
      </c>
      <c r="F900" s="7">
        <v>1528031</v>
      </c>
      <c r="G900" s="39">
        <v>2473002.6</v>
      </c>
    </row>
    <row r="901" spans="1:7" ht="15" customHeight="1">
      <c r="A901" s="2" t="s">
        <v>488</v>
      </c>
      <c r="B901" s="3" t="s">
        <v>489</v>
      </c>
      <c r="C901" s="3" t="s">
        <v>82</v>
      </c>
      <c r="D901" s="4" t="s">
        <v>123</v>
      </c>
      <c r="E901" s="4" t="s">
        <v>123</v>
      </c>
      <c r="F901" s="4">
        <v>20820</v>
      </c>
      <c r="G901" s="38">
        <v>34000</v>
      </c>
    </row>
    <row r="902" spans="1:7" ht="15" customHeight="1">
      <c r="A902" s="5" t="s">
        <v>488</v>
      </c>
      <c r="B902" s="6" t="s">
        <v>489</v>
      </c>
      <c r="C902" s="6" t="s">
        <v>107</v>
      </c>
      <c r="D902" s="7" t="s">
        <v>123</v>
      </c>
      <c r="E902" s="7" t="s">
        <v>123</v>
      </c>
      <c r="F902" s="7">
        <v>22650.400000000001</v>
      </c>
      <c r="G902" s="39">
        <v>32125</v>
      </c>
    </row>
    <row r="903" spans="1:7" ht="15" customHeight="1">
      <c r="A903" s="2" t="s">
        <v>490</v>
      </c>
      <c r="B903" s="3" t="s">
        <v>164</v>
      </c>
      <c r="C903" s="3" t="s">
        <v>103</v>
      </c>
      <c r="D903" s="4">
        <v>209260</v>
      </c>
      <c r="E903" s="4">
        <v>263328</v>
      </c>
      <c r="F903" s="4" t="s">
        <v>123</v>
      </c>
      <c r="G903" s="38" t="s">
        <v>123</v>
      </c>
    </row>
    <row r="904" spans="1:7" ht="15" customHeight="1">
      <c r="A904" s="5" t="s">
        <v>490</v>
      </c>
      <c r="B904" s="6" t="s">
        <v>164</v>
      </c>
      <c r="C904" s="6" t="s">
        <v>133</v>
      </c>
      <c r="D904" s="7">
        <v>1910063</v>
      </c>
      <c r="E904" s="7">
        <v>1507665</v>
      </c>
      <c r="F904" s="7" t="s">
        <v>123</v>
      </c>
      <c r="G904" s="39" t="s">
        <v>123</v>
      </c>
    </row>
    <row r="905" spans="1:7" ht="15" customHeight="1">
      <c r="A905" s="2" t="s">
        <v>490</v>
      </c>
      <c r="B905" s="3" t="s">
        <v>164</v>
      </c>
      <c r="C905" s="3" t="s">
        <v>134</v>
      </c>
      <c r="D905" s="4">
        <v>157621</v>
      </c>
      <c r="E905" s="4">
        <v>233915</v>
      </c>
      <c r="F905" s="4" t="s">
        <v>123</v>
      </c>
      <c r="G905" s="38" t="s">
        <v>123</v>
      </c>
    </row>
    <row r="906" spans="1:7" ht="15" customHeight="1">
      <c r="A906" s="5" t="s">
        <v>490</v>
      </c>
      <c r="B906" s="6" t="s">
        <v>164</v>
      </c>
      <c r="C906" s="6" t="s">
        <v>52</v>
      </c>
      <c r="D906" s="7">
        <v>232835</v>
      </c>
      <c r="E906" s="7">
        <v>361410</v>
      </c>
      <c r="F906" s="7" t="s">
        <v>123</v>
      </c>
      <c r="G906" s="39" t="s">
        <v>123</v>
      </c>
    </row>
    <row r="907" spans="1:7" ht="15" customHeight="1">
      <c r="A907" s="2" t="s">
        <v>490</v>
      </c>
      <c r="B907" s="3" t="s">
        <v>164</v>
      </c>
      <c r="C907" s="3" t="s">
        <v>83</v>
      </c>
      <c r="D907" s="4">
        <v>21551</v>
      </c>
      <c r="E907" s="4">
        <v>32448</v>
      </c>
      <c r="F907" s="4" t="s">
        <v>123</v>
      </c>
      <c r="G907" s="38" t="s">
        <v>123</v>
      </c>
    </row>
    <row r="908" spans="1:7" ht="15" customHeight="1">
      <c r="A908" s="5" t="s">
        <v>490</v>
      </c>
      <c r="B908" s="6" t="s">
        <v>164</v>
      </c>
      <c r="C908" s="6" t="s">
        <v>45</v>
      </c>
      <c r="D908" s="7">
        <v>24297046</v>
      </c>
      <c r="E908" s="7">
        <v>26511538.210000001</v>
      </c>
      <c r="F908" s="7" t="s">
        <v>123</v>
      </c>
      <c r="G908" s="39" t="s">
        <v>123</v>
      </c>
    </row>
    <row r="909" spans="1:7" ht="15" customHeight="1">
      <c r="A909" s="2" t="s">
        <v>490</v>
      </c>
      <c r="B909" s="3" t="s">
        <v>164</v>
      </c>
      <c r="C909" s="3" t="s">
        <v>97</v>
      </c>
      <c r="D909" s="4">
        <v>943455</v>
      </c>
      <c r="E909" s="4">
        <v>1124575</v>
      </c>
      <c r="F909" s="4" t="s">
        <v>123</v>
      </c>
      <c r="G909" s="38" t="s">
        <v>123</v>
      </c>
    </row>
    <row r="910" spans="1:7" ht="15" customHeight="1">
      <c r="A910" s="5" t="s">
        <v>490</v>
      </c>
      <c r="B910" s="6" t="s">
        <v>164</v>
      </c>
      <c r="C910" s="6" t="s">
        <v>56</v>
      </c>
      <c r="D910" s="7">
        <v>2664071</v>
      </c>
      <c r="E910" s="7">
        <v>3505871.72</v>
      </c>
      <c r="F910" s="7" t="s">
        <v>123</v>
      </c>
      <c r="G910" s="39" t="s">
        <v>123</v>
      </c>
    </row>
    <row r="911" spans="1:7" ht="15" customHeight="1">
      <c r="A911" s="2" t="s">
        <v>490</v>
      </c>
      <c r="B911" s="3" t="s">
        <v>164</v>
      </c>
      <c r="C911" s="3" t="s">
        <v>151</v>
      </c>
      <c r="D911" s="4">
        <v>4100</v>
      </c>
      <c r="E911" s="4">
        <v>10900</v>
      </c>
      <c r="F911" s="4" t="s">
        <v>123</v>
      </c>
      <c r="G911" s="38" t="s">
        <v>123</v>
      </c>
    </row>
    <row r="912" spans="1:7" ht="15" customHeight="1">
      <c r="A912" s="5" t="s">
        <v>490</v>
      </c>
      <c r="B912" s="6" t="s">
        <v>164</v>
      </c>
      <c r="C912" s="6" t="s">
        <v>48</v>
      </c>
      <c r="D912" s="7">
        <v>35.36</v>
      </c>
      <c r="E912" s="7">
        <v>361.28</v>
      </c>
      <c r="F912" s="7" t="s">
        <v>123</v>
      </c>
      <c r="G912" s="39" t="s">
        <v>123</v>
      </c>
    </row>
    <row r="913" spans="1:7" ht="15" customHeight="1">
      <c r="A913" s="2" t="s">
        <v>490</v>
      </c>
      <c r="B913" s="3" t="s">
        <v>164</v>
      </c>
      <c r="C913" s="3" t="s">
        <v>82</v>
      </c>
      <c r="D913" s="4">
        <v>204796</v>
      </c>
      <c r="E913" s="4">
        <v>248580</v>
      </c>
      <c r="F913" s="4" t="s">
        <v>123</v>
      </c>
      <c r="G913" s="38" t="s">
        <v>123</v>
      </c>
    </row>
    <row r="914" spans="1:7" ht="15" customHeight="1">
      <c r="A914" s="5" t="s">
        <v>491</v>
      </c>
      <c r="B914" s="6" t="s">
        <v>492</v>
      </c>
      <c r="C914" s="6" t="s">
        <v>42</v>
      </c>
      <c r="D914" s="7" t="s">
        <v>123</v>
      </c>
      <c r="E914" s="7" t="s">
        <v>123</v>
      </c>
      <c r="F914" s="7">
        <v>1100</v>
      </c>
      <c r="G914" s="39">
        <v>3943.19</v>
      </c>
    </row>
    <row r="915" spans="1:7" ht="15" customHeight="1">
      <c r="A915" s="2" t="s">
        <v>165</v>
      </c>
      <c r="B915" s="3" t="s">
        <v>166</v>
      </c>
      <c r="C915" s="3" t="s">
        <v>47</v>
      </c>
      <c r="D915" s="4">
        <v>22495</v>
      </c>
      <c r="E915" s="4">
        <v>104329.58</v>
      </c>
      <c r="F915" s="4">
        <v>51182</v>
      </c>
      <c r="G915" s="38">
        <v>224602.61</v>
      </c>
    </row>
    <row r="916" spans="1:7" ht="15" customHeight="1">
      <c r="A916" s="5" t="s">
        <v>165</v>
      </c>
      <c r="B916" s="6" t="s">
        <v>166</v>
      </c>
      <c r="C916" s="6" t="s">
        <v>62</v>
      </c>
      <c r="D916" s="7">
        <v>4464</v>
      </c>
      <c r="E916" s="7">
        <v>33703.199999999997</v>
      </c>
      <c r="F916" s="7">
        <v>4680</v>
      </c>
      <c r="G916" s="39">
        <v>35100</v>
      </c>
    </row>
    <row r="917" spans="1:7" ht="15" customHeight="1">
      <c r="A917" s="2" t="s">
        <v>165</v>
      </c>
      <c r="B917" s="3" t="s">
        <v>166</v>
      </c>
      <c r="C917" s="3" t="s">
        <v>45</v>
      </c>
      <c r="D917" s="4">
        <v>15948.9</v>
      </c>
      <c r="E917" s="4">
        <v>95693.4</v>
      </c>
      <c r="F917" s="4">
        <v>52285.5</v>
      </c>
      <c r="G917" s="38">
        <v>316951.92</v>
      </c>
    </row>
    <row r="918" spans="1:7" ht="15" customHeight="1">
      <c r="A918" s="5" t="s">
        <v>165</v>
      </c>
      <c r="B918" s="6" t="s">
        <v>166</v>
      </c>
      <c r="C918" s="6" t="s">
        <v>48</v>
      </c>
      <c r="D918" s="7" t="s">
        <v>123</v>
      </c>
      <c r="E918" s="7" t="s">
        <v>123</v>
      </c>
      <c r="F918" s="7">
        <v>16079.39</v>
      </c>
      <c r="G918" s="39">
        <v>121211.7</v>
      </c>
    </row>
    <row r="919" spans="1:7" ht="15" customHeight="1">
      <c r="A919" s="2" t="s">
        <v>167</v>
      </c>
      <c r="B919" s="3" t="s">
        <v>168</v>
      </c>
      <c r="C919" s="3" t="s">
        <v>47</v>
      </c>
      <c r="D919" s="4">
        <v>22400</v>
      </c>
      <c r="E919" s="4">
        <v>104894.1</v>
      </c>
      <c r="F919" s="4">
        <v>18000</v>
      </c>
      <c r="G919" s="38">
        <v>177247.85</v>
      </c>
    </row>
    <row r="920" spans="1:7" ht="15" customHeight="1">
      <c r="A920" s="5" t="s">
        <v>167</v>
      </c>
      <c r="B920" s="6" t="s">
        <v>168</v>
      </c>
      <c r="C920" s="6" t="s">
        <v>45</v>
      </c>
      <c r="D920" s="7">
        <v>14400</v>
      </c>
      <c r="E920" s="7">
        <v>85536</v>
      </c>
      <c r="F920" s="7" t="s">
        <v>123</v>
      </c>
      <c r="G920" s="39" t="s">
        <v>123</v>
      </c>
    </row>
    <row r="921" spans="1:7" ht="15" customHeight="1">
      <c r="A921" s="2" t="s">
        <v>574</v>
      </c>
      <c r="B921" s="3" t="s">
        <v>575</v>
      </c>
      <c r="C921" s="3" t="s">
        <v>47</v>
      </c>
      <c r="D921" s="4" t="s">
        <v>123</v>
      </c>
      <c r="E921" s="4" t="s">
        <v>123</v>
      </c>
      <c r="F921" s="4">
        <v>21084</v>
      </c>
      <c r="G921" s="38">
        <v>89828.52</v>
      </c>
    </row>
    <row r="922" spans="1:7" ht="15" customHeight="1">
      <c r="A922" s="5" t="s">
        <v>574</v>
      </c>
      <c r="B922" s="6" t="s">
        <v>575</v>
      </c>
      <c r="C922" s="6" t="s">
        <v>133</v>
      </c>
      <c r="D922" s="7" t="s">
        <v>123</v>
      </c>
      <c r="E922" s="7" t="s">
        <v>123</v>
      </c>
      <c r="F922" s="7">
        <v>1172.9000000000001</v>
      </c>
      <c r="G922" s="39">
        <v>9384.7999999999993</v>
      </c>
    </row>
    <row r="923" spans="1:7" ht="15" customHeight="1">
      <c r="A923" s="2" t="s">
        <v>574</v>
      </c>
      <c r="B923" s="3" t="s">
        <v>575</v>
      </c>
      <c r="C923" s="3" t="s">
        <v>62</v>
      </c>
      <c r="D923" s="4">
        <v>6734.52</v>
      </c>
      <c r="E923" s="4">
        <v>42105</v>
      </c>
      <c r="F923" s="4">
        <v>5287</v>
      </c>
      <c r="G923" s="38">
        <v>32910</v>
      </c>
    </row>
    <row r="924" spans="1:7" ht="15" customHeight="1">
      <c r="A924" s="5" t="s">
        <v>574</v>
      </c>
      <c r="B924" s="6" t="s">
        <v>575</v>
      </c>
      <c r="C924" s="6" t="s">
        <v>41</v>
      </c>
      <c r="D924" s="7">
        <v>4940</v>
      </c>
      <c r="E924" s="7">
        <v>26753.21</v>
      </c>
      <c r="F924" s="7" t="s">
        <v>123</v>
      </c>
      <c r="G924" s="39" t="s">
        <v>123</v>
      </c>
    </row>
    <row r="925" spans="1:7" ht="15" customHeight="1">
      <c r="A925" s="2" t="s">
        <v>574</v>
      </c>
      <c r="B925" s="3" t="s">
        <v>575</v>
      </c>
      <c r="C925" s="3" t="s">
        <v>45</v>
      </c>
      <c r="D925" s="4">
        <v>259.7</v>
      </c>
      <c r="E925" s="4">
        <v>2560</v>
      </c>
      <c r="F925" s="4" t="s">
        <v>123</v>
      </c>
      <c r="G925" s="38" t="s">
        <v>123</v>
      </c>
    </row>
    <row r="926" spans="1:7" ht="15" customHeight="1">
      <c r="A926" s="5" t="s">
        <v>170</v>
      </c>
      <c r="B926" s="6" t="s">
        <v>171</v>
      </c>
      <c r="C926" s="6" t="s">
        <v>47</v>
      </c>
      <c r="D926" s="7">
        <v>592</v>
      </c>
      <c r="E926" s="7">
        <v>4214.8999999999996</v>
      </c>
      <c r="F926" s="7" t="s">
        <v>123</v>
      </c>
      <c r="G926" s="39" t="s">
        <v>123</v>
      </c>
    </row>
    <row r="927" spans="1:7" ht="15" customHeight="1">
      <c r="A927" s="2" t="s">
        <v>576</v>
      </c>
      <c r="B927" s="3" t="s">
        <v>577</v>
      </c>
      <c r="C927" s="3" t="s">
        <v>41</v>
      </c>
      <c r="D927" s="4">
        <v>6100</v>
      </c>
      <c r="E927" s="4">
        <v>4972.3900000000003</v>
      </c>
      <c r="F927" s="4" t="s">
        <v>123</v>
      </c>
      <c r="G927" s="38" t="s">
        <v>123</v>
      </c>
    </row>
    <row r="928" spans="1:7" ht="15" customHeight="1">
      <c r="A928" s="5" t="s">
        <v>385</v>
      </c>
      <c r="B928" s="6" t="s">
        <v>386</v>
      </c>
      <c r="C928" s="6" t="s">
        <v>47</v>
      </c>
      <c r="D928" s="7">
        <v>16117</v>
      </c>
      <c r="E928" s="7">
        <v>119204.32</v>
      </c>
      <c r="F928" s="7">
        <v>41580</v>
      </c>
      <c r="G928" s="39">
        <v>280500.65999999997</v>
      </c>
    </row>
    <row r="929" spans="1:7" ht="15" customHeight="1">
      <c r="A929" s="2" t="s">
        <v>385</v>
      </c>
      <c r="B929" s="3" t="s">
        <v>386</v>
      </c>
      <c r="C929" s="3" t="s">
        <v>41</v>
      </c>
      <c r="D929" s="4">
        <v>8948</v>
      </c>
      <c r="E929" s="4">
        <v>114929.64</v>
      </c>
      <c r="F929" s="4" t="s">
        <v>123</v>
      </c>
      <c r="G929" s="38" t="s">
        <v>123</v>
      </c>
    </row>
    <row r="930" spans="1:7" ht="15" customHeight="1">
      <c r="A930" s="5" t="s">
        <v>385</v>
      </c>
      <c r="B930" s="6" t="s">
        <v>386</v>
      </c>
      <c r="C930" s="6" t="s">
        <v>60</v>
      </c>
      <c r="D930" s="7">
        <v>7000</v>
      </c>
      <c r="E930" s="7">
        <v>58288.1</v>
      </c>
      <c r="F930" s="7" t="s">
        <v>123</v>
      </c>
      <c r="G930" s="39" t="s">
        <v>123</v>
      </c>
    </row>
    <row r="931" spans="1:7" ht="15" customHeight="1">
      <c r="A931" s="2" t="s">
        <v>387</v>
      </c>
      <c r="B931" s="3" t="s">
        <v>388</v>
      </c>
      <c r="C931" s="3" t="s">
        <v>55</v>
      </c>
      <c r="D931" s="4">
        <v>20802</v>
      </c>
      <c r="E931" s="4">
        <v>141919.81</v>
      </c>
      <c r="F931" s="4">
        <v>15342</v>
      </c>
      <c r="G931" s="38">
        <v>98172.77</v>
      </c>
    </row>
    <row r="932" spans="1:7" ht="15" customHeight="1">
      <c r="A932" s="5" t="s">
        <v>387</v>
      </c>
      <c r="B932" s="6" t="s">
        <v>388</v>
      </c>
      <c r="C932" s="6" t="s">
        <v>42</v>
      </c>
      <c r="D932" s="7">
        <v>252</v>
      </c>
      <c r="E932" s="7">
        <v>985.91</v>
      </c>
      <c r="F932" s="7" t="s">
        <v>123</v>
      </c>
      <c r="G932" s="39" t="s">
        <v>123</v>
      </c>
    </row>
    <row r="933" spans="1:7" ht="15" customHeight="1">
      <c r="A933" s="2" t="s">
        <v>387</v>
      </c>
      <c r="B933" s="3" t="s">
        <v>388</v>
      </c>
      <c r="C933" s="3" t="s">
        <v>70</v>
      </c>
      <c r="D933" s="4">
        <v>10692</v>
      </c>
      <c r="E933" s="4">
        <v>74744.490000000005</v>
      </c>
      <c r="F933" s="4">
        <v>10548</v>
      </c>
      <c r="G933" s="38">
        <v>70893.100000000006</v>
      </c>
    </row>
    <row r="934" spans="1:7" ht="15" customHeight="1">
      <c r="A934" s="5" t="s">
        <v>578</v>
      </c>
      <c r="B934" s="6" t="s">
        <v>579</v>
      </c>
      <c r="C934" s="6" t="s">
        <v>151</v>
      </c>
      <c r="D934" s="7">
        <v>23.81</v>
      </c>
      <c r="E934" s="7">
        <v>8949</v>
      </c>
      <c r="F934" s="7" t="s">
        <v>123</v>
      </c>
      <c r="G934" s="39" t="s">
        <v>123</v>
      </c>
    </row>
    <row r="935" spans="1:7" ht="15" customHeight="1">
      <c r="A935" s="2" t="s">
        <v>493</v>
      </c>
      <c r="B935" s="3" t="s">
        <v>280</v>
      </c>
      <c r="C935" s="3" t="s">
        <v>43</v>
      </c>
      <c r="D935" s="4" t="s">
        <v>123</v>
      </c>
      <c r="E935" s="4" t="s">
        <v>123</v>
      </c>
      <c r="F935" s="4">
        <v>100</v>
      </c>
      <c r="G935" s="38">
        <v>5100</v>
      </c>
    </row>
    <row r="936" spans="1:7" ht="15" customHeight="1">
      <c r="A936" s="5" t="s">
        <v>580</v>
      </c>
      <c r="B936" s="6" t="s">
        <v>581</v>
      </c>
      <c r="C936" s="6" t="s">
        <v>47</v>
      </c>
      <c r="D936" s="7" t="s">
        <v>123</v>
      </c>
      <c r="E936" s="7" t="s">
        <v>123</v>
      </c>
      <c r="F936" s="7">
        <v>5154.55</v>
      </c>
      <c r="G936" s="39">
        <v>23951.75</v>
      </c>
    </row>
    <row r="937" spans="1:7" ht="15" customHeight="1">
      <c r="A937" s="2" t="s">
        <v>582</v>
      </c>
      <c r="B937" s="3" t="s">
        <v>280</v>
      </c>
      <c r="C937" s="3" t="s">
        <v>47</v>
      </c>
      <c r="D937" s="4" t="s">
        <v>123</v>
      </c>
      <c r="E937" s="4" t="s">
        <v>123</v>
      </c>
      <c r="F937" s="4">
        <v>7994</v>
      </c>
      <c r="G937" s="38">
        <v>13452.17</v>
      </c>
    </row>
    <row r="938" spans="1:7" ht="15" customHeight="1">
      <c r="A938" s="5" t="s">
        <v>494</v>
      </c>
      <c r="B938" s="6" t="s">
        <v>389</v>
      </c>
      <c r="C938" s="6" t="s">
        <v>213</v>
      </c>
      <c r="D938" s="7">
        <v>111720</v>
      </c>
      <c r="E938" s="7">
        <v>75411</v>
      </c>
      <c r="F938" s="7" t="s">
        <v>123</v>
      </c>
      <c r="G938" s="39" t="s">
        <v>123</v>
      </c>
    </row>
    <row r="939" spans="1:7" ht="15" customHeight="1">
      <c r="A939" s="2" t="s">
        <v>495</v>
      </c>
      <c r="B939" s="3" t="s">
        <v>496</v>
      </c>
      <c r="C939" s="3" t="s">
        <v>213</v>
      </c>
      <c r="D939" s="4" t="s">
        <v>123</v>
      </c>
      <c r="E939" s="4" t="s">
        <v>123</v>
      </c>
      <c r="F939" s="4">
        <v>74480</v>
      </c>
      <c r="G939" s="38">
        <v>63308</v>
      </c>
    </row>
    <row r="940" spans="1:7" ht="15" customHeight="1">
      <c r="A940" s="5" t="s">
        <v>583</v>
      </c>
      <c r="B940" s="6" t="s">
        <v>584</v>
      </c>
      <c r="C940" s="6" t="s">
        <v>151</v>
      </c>
      <c r="D940" s="7" t="s">
        <v>123</v>
      </c>
      <c r="E940" s="7" t="s">
        <v>123</v>
      </c>
      <c r="F940" s="7">
        <v>33.47</v>
      </c>
      <c r="G940" s="39">
        <v>90.9</v>
      </c>
    </row>
    <row r="941" spans="1:7" ht="15" customHeight="1">
      <c r="A941" s="2" t="s">
        <v>583</v>
      </c>
      <c r="B941" s="3" t="s">
        <v>584</v>
      </c>
      <c r="C941" s="3" t="s">
        <v>585</v>
      </c>
      <c r="D941" s="4" t="s">
        <v>123</v>
      </c>
      <c r="E941" s="4" t="s">
        <v>123</v>
      </c>
      <c r="F941" s="4">
        <v>9850</v>
      </c>
      <c r="G941" s="38">
        <v>12312.5</v>
      </c>
    </row>
    <row r="942" spans="1:7" ht="15" customHeight="1">
      <c r="A942" s="5" t="s">
        <v>586</v>
      </c>
      <c r="B942" s="6" t="s">
        <v>280</v>
      </c>
      <c r="C942" s="6" t="s">
        <v>68</v>
      </c>
      <c r="D942" s="7" t="s">
        <v>123</v>
      </c>
      <c r="E942" s="7" t="s">
        <v>123</v>
      </c>
      <c r="F942" s="7">
        <v>1000</v>
      </c>
      <c r="G942" s="39">
        <v>3205.2</v>
      </c>
    </row>
    <row r="943" spans="1:7" ht="15" customHeight="1">
      <c r="A943" s="2" t="s">
        <v>356</v>
      </c>
      <c r="B943" s="3" t="s">
        <v>357</v>
      </c>
      <c r="C943" s="3" t="s">
        <v>121</v>
      </c>
      <c r="D943" s="4">
        <v>5460</v>
      </c>
      <c r="E943" s="4">
        <v>8189.98</v>
      </c>
      <c r="F943" s="4" t="s">
        <v>123</v>
      </c>
      <c r="G943" s="38" t="s">
        <v>123</v>
      </c>
    </row>
    <row r="944" spans="1:7" ht="15" customHeight="1">
      <c r="A944" s="5" t="s">
        <v>356</v>
      </c>
      <c r="B944" s="6" t="s">
        <v>357</v>
      </c>
      <c r="C944" s="6" t="s">
        <v>45</v>
      </c>
      <c r="D944" s="7">
        <v>2016</v>
      </c>
      <c r="E944" s="7">
        <v>3024</v>
      </c>
      <c r="F944" s="7">
        <v>5940</v>
      </c>
      <c r="G944" s="39">
        <v>9504</v>
      </c>
    </row>
    <row r="945" spans="1:7" ht="15" customHeight="1">
      <c r="A945" s="2" t="s">
        <v>356</v>
      </c>
      <c r="B945" s="3" t="s">
        <v>357</v>
      </c>
      <c r="C945" s="3" t="s">
        <v>82</v>
      </c>
      <c r="D945" s="4" t="s">
        <v>123</v>
      </c>
      <c r="E945" s="4" t="s">
        <v>123</v>
      </c>
      <c r="F945" s="4">
        <v>7005.6</v>
      </c>
      <c r="G945" s="38">
        <v>16112.88</v>
      </c>
    </row>
    <row r="946" spans="1:7" ht="15" customHeight="1">
      <c r="A946" s="5" t="s">
        <v>358</v>
      </c>
      <c r="B946" s="6" t="s">
        <v>359</v>
      </c>
      <c r="C946" s="6" t="s">
        <v>52</v>
      </c>
      <c r="D946" s="7">
        <v>700</v>
      </c>
      <c r="E946" s="7">
        <v>1171.48</v>
      </c>
      <c r="F946" s="7">
        <v>705</v>
      </c>
      <c r="G946" s="39">
        <v>1221.8599999999999</v>
      </c>
    </row>
    <row r="947" spans="1:7" ht="15" customHeight="1">
      <c r="A947" s="2" t="s">
        <v>358</v>
      </c>
      <c r="B947" s="3" t="s">
        <v>359</v>
      </c>
      <c r="C947" s="3" t="s">
        <v>151</v>
      </c>
      <c r="D947" s="4">
        <v>95.25</v>
      </c>
      <c r="E947" s="4">
        <v>227.34</v>
      </c>
      <c r="F947" s="4">
        <v>624.96</v>
      </c>
      <c r="G947" s="38">
        <v>1813.61</v>
      </c>
    </row>
    <row r="948" spans="1:7" ht="15" customHeight="1">
      <c r="A948" s="5" t="s">
        <v>360</v>
      </c>
      <c r="B948" s="6" t="s">
        <v>361</v>
      </c>
      <c r="C948" s="6" t="s">
        <v>103</v>
      </c>
      <c r="D948" s="7" t="s">
        <v>123</v>
      </c>
      <c r="E948" s="7" t="s">
        <v>123</v>
      </c>
      <c r="F948" s="7">
        <v>139209.60000000001</v>
      </c>
      <c r="G948" s="39">
        <v>159751.85999999999</v>
      </c>
    </row>
    <row r="949" spans="1:7" ht="15" customHeight="1">
      <c r="A949" s="2" t="s">
        <v>360</v>
      </c>
      <c r="B949" s="3" t="s">
        <v>361</v>
      </c>
      <c r="C949" s="3" t="s">
        <v>133</v>
      </c>
      <c r="D949" s="4">
        <v>11636.75</v>
      </c>
      <c r="E949" s="4">
        <v>96924.66</v>
      </c>
      <c r="F949" s="4">
        <v>38761.949999999997</v>
      </c>
      <c r="G949" s="38">
        <v>273192.15999999997</v>
      </c>
    </row>
    <row r="950" spans="1:7" ht="15" customHeight="1">
      <c r="A950" s="5" t="s">
        <v>360</v>
      </c>
      <c r="B950" s="6" t="s">
        <v>361</v>
      </c>
      <c r="C950" s="6" t="s">
        <v>59</v>
      </c>
      <c r="D950" s="7">
        <v>621.70000000000005</v>
      </c>
      <c r="E950" s="7">
        <v>5566.43</v>
      </c>
      <c r="F950" s="7">
        <v>17372.45</v>
      </c>
      <c r="G950" s="39">
        <v>36113.75</v>
      </c>
    </row>
    <row r="951" spans="1:7" ht="15" customHeight="1">
      <c r="A951" s="2" t="s">
        <v>360</v>
      </c>
      <c r="B951" s="3" t="s">
        <v>361</v>
      </c>
      <c r="C951" s="3" t="s">
        <v>134</v>
      </c>
      <c r="D951" s="4">
        <v>8791.2000000000007</v>
      </c>
      <c r="E951" s="4">
        <v>66826.320000000007</v>
      </c>
      <c r="F951" s="4">
        <v>699179.5</v>
      </c>
      <c r="G951" s="38">
        <v>955328.79</v>
      </c>
    </row>
    <row r="952" spans="1:7" ht="15" customHeight="1">
      <c r="A952" s="5" t="s">
        <v>360</v>
      </c>
      <c r="B952" s="6" t="s">
        <v>361</v>
      </c>
      <c r="C952" s="6" t="s">
        <v>104</v>
      </c>
      <c r="D952" s="7">
        <v>26952.48</v>
      </c>
      <c r="E952" s="7">
        <v>25941.759999999998</v>
      </c>
      <c r="F952" s="7">
        <v>80013.119999999995</v>
      </c>
      <c r="G952" s="39">
        <v>88706.69</v>
      </c>
    </row>
    <row r="953" spans="1:7" ht="15" customHeight="1">
      <c r="A953" s="2" t="s">
        <v>360</v>
      </c>
      <c r="B953" s="3" t="s">
        <v>361</v>
      </c>
      <c r="C953" s="3" t="s">
        <v>105</v>
      </c>
      <c r="D953" s="4">
        <v>27001.439999999999</v>
      </c>
      <c r="E953" s="4">
        <v>25988.89</v>
      </c>
      <c r="F953" s="4">
        <v>87018.240000000005</v>
      </c>
      <c r="G953" s="38">
        <v>100323.46</v>
      </c>
    </row>
    <row r="954" spans="1:7" ht="15" customHeight="1">
      <c r="A954" s="5" t="s">
        <v>360</v>
      </c>
      <c r="B954" s="6" t="s">
        <v>361</v>
      </c>
      <c r="C954" s="6" t="s">
        <v>121</v>
      </c>
      <c r="D954" s="7">
        <v>2142</v>
      </c>
      <c r="E954" s="7">
        <v>3748.5</v>
      </c>
      <c r="F954" s="7">
        <v>22015.68</v>
      </c>
      <c r="G954" s="39">
        <v>26418.82</v>
      </c>
    </row>
    <row r="955" spans="1:7" ht="15" customHeight="1">
      <c r="A955" s="2" t="s">
        <v>360</v>
      </c>
      <c r="B955" s="3" t="s">
        <v>361</v>
      </c>
      <c r="C955" s="3" t="s">
        <v>45</v>
      </c>
      <c r="D955" s="4">
        <v>576791.57999999996</v>
      </c>
      <c r="E955" s="4">
        <v>743755.84</v>
      </c>
      <c r="F955" s="4">
        <v>1170896.1599999999</v>
      </c>
      <c r="G955" s="38">
        <v>1201016.94</v>
      </c>
    </row>
    <row r="956" spans="1:7" ht="15" customHeight="1">
      <c r="A956" s="5" t="s">
        <v>360</v>
      </c>
      <c r="B956" s="6" t="s">
        <v>361</v>
      </c>
      <c r="C956" s="6" t="s">
        <v>61</v>
      </c>
      <c r="D956" s="7">
        <v>5316.72</v>
      </c>
      <c r="E956" s="7">
        <v>43830.43</v>
      </c>
      <c r="F956" s="7">
        <v>197034.52</v>
      </c>
      <c r="G956" s="39">
        <v>281406.05</v>
      </c>
    </row>
    <row r="957" spans="1:7" ht="15" customHeight="1">
      <c r="A957" s="2" t="s">
        <v>360</v>
      </c>
      <c r="B957" s="3" t="s">
        <v>361</v>
      </c>
      <c r="C957" s="3" t="s">
        <v>497</v>
      </c>
      <c r="D957" s="4" t="s">
        <v>123</v>
      </c>
      <c r="E957" s="4" t="s">
        <v>123</v>
      </c>
      <c r="F957" s="4">
        <v>21631.52</v>
      </c>
      <c r="G957" s="38">
        <v>25317.84</v>
      </c>
    </row>
    <row r="958" spans="1:7" ht="15" customHeight="1">
      <c r="A958" s="5" t="s">
        <v>360</v>
      </c>
      <c r="B958" s="6" t="s">
        <v>361</v>
      </c>
      <c r="C958" s="6" t="s">
        <v>151</v>
      </c>
      <c r="D958" s="7">
        <v>43329.95</v>
      </c>
      <c r="E958" s="7">
        <v>257500.79999999999</v>
      </c>
      <c r="F958" s="7">
        <v>56849.5</v>
      </c>
      <c r="G958" s="39">
        <v>305984.59999999998</v>
      </c>
    </row>
    <row r="959" spans="1:7" ht="15" customHeight="1">
      <c r="A959" s="2" t="s">
        <v>360</v>
      </c>
      <c r="B959" s="3" t="s">
        <v>361</v>
      </c>
      <c r="C959" s="3" t="s">
        <v>106</v>
      </c>
      <c r="D959" s="4" t="s">
        <v>123</v>
      </c>
      <c r="E959" s="4" t="s">
        <v>123</v>
      </c>
      <c r="F959" s="4">
        <v>54002.879999999997</v>
      </c>
      <c r="G959" s="38">
        <v>60304.18</v>
      </c>
    </row>
    <row r="960" spans="1:7" ht="15" customHeight="1">
      <c r="A960" s="5" t="s">
        <v>360</v>
      </c>
      <c r="B960" s="6" t="s">
        <v>361</v>
      </c>
      <c r="C960" s="6" t="s">
        <v>101</v>
      </c>
      <c r="D960" s="7">
        <v>434</v>
      </c>
      <c r="E960" s="7">
        <v>3200.7</v>
      </c>
      <c r="F960" s="7" t="s">
        <v>123</v>
      </c>
      <c r="G960" s="39" t="s">
        <v>123</v>
      </c>
    </row>
    <row r="961" spans="1:7" ht="15" customHeight="1">
      <c r="A961" s="2" t="s">
        <v>360</v>
      </c>
      <c r="B961" s="3" t="s">
        <v>361</v>
      </c>
      <c r="C961" s="3" t="s">
        <v>49</v>
      </c>
      <c r="D961" s="4">
        <v>422</v>
      </c>
      <c r="E961" s="4">
        <v>3890.9</v>
      </c>
      <c r="F961" s="4">
        <v>54900.74</v>
      </c>
      <c r="G961" s="38">
        <v>72726.240000000005</v>
      </c>
    </row>
    <row r="962" spans="1:7" ht="15" customHeight="1">
      <c r="A962" s="5" t="s">
        <v>360</v>
      </c>
      <c r="B962" s="6" t="s">
        <v>361</v>
      </c>
      <c r="C962" s="6" t="s">
        <v>112</v>
      </c>
      <c r="D962" s="7">
        <v>54002.879999999997</v>
      </c>
      <c r="E962" s="7">
        <v>51977.78</v>
      </c>
      <c r="F962" s="7">
        <v>27001.439999999999</v>
      </c>
      <c r="G962" s="39">
        <v>31891.97</v>
      </c>
    </row>
    <row r="963" spans="1:7" ht="15" customHeight="1">
      <c r="A963" s="2" t="s">
        <v>360</v>
      </c>
      <c r="B963" s="3" t="s">
        <v>361</v>
      </c>
      <c r="C963" s="3" t="s">
        <v>84</v>
      </c>
      <c r="D963" s="4" t="s">
        <v>123</v>
      </c>
      <c r="E963" s="4" t="s">
        <v>123</v>
      </c>
      <c r="F963" s="4">
        <v>10076.36</v>
      </c>
      <c r="G963" s="38">
        <v>18299.57</v>
      </c>
    </row>
    <row r="964" spans="1:7" ht="15" customHeight="1">
      <c r="A964" s="5" t="s">
        <v>360</v>
      </c>
      <c r="B964" s="6" t="s">
        <v>361</v>
      </c>
      <c r="C964" s="6" t="s">
        <v>64</v>
      </c>
      <c r="D964" s="7" t="s">
        <v>123</v>
      </c>
      <c r="E964" s="7" t="s">
        <v>123</v>
      </c>
      <c r="F964" s="7">
        <v>476.65</v>
      </c>
      <c r="G964" s="39">
        <v>4308.7299999999996</v>
      </c>
    </row>
    <row r="965" spans="1:7" ht="15" customHeight="1">
      <c r="A965" s="2" t="s">
        <v>360</v>
      </c>
      <c r="B965" s="3" t="s">
        <v>361</v>
      </c>
      <c r="C965" s="3" t="s">
        <v>122</v>
      </c>
      <c r="D965" s="4" t="s">
        <v>123</v>
      </c>
      <c r="E965" s="4" t="s">
        <v>123</v>
      </c>
      <c r="F965" s="4">
        <v>15720.24</v>
      </c>
      <c r="G965" s="38">
        <v>24239.47</v>
      </c>
    </row>
    <row r="966" spans="1:7" ht="15" customHeight="1">
      <c r="A966" s="5" t="s">
        <v>360</v>
      </c>
      <c r="B966" s="6" t="s">
        <v>361</v>
      </c>
      <c r="C966" s="6" t="s">
        <v>178</v>
      </c>
      <c r="D966" s="7" t="s">
        <v>123</v>
      </c>
      <c r="E966" s="7" t="s">
        <v>123</v>
      </c>
      <c r="F966" s="7">
        <v>13682.52</v>
      </c>
      <c r="G966" s="39">
        <v>26604.09</v>
      </c>
    </row>
    <row r="967" spans="1:7" ht="15" customHeight="1">
      <c r="A967" s="2" t="s">
        <v>360</v>
      </c>
      <c r="B967" s="3" t="s">
        <v>361</v>
      </c>
      <c r="C967" s="3" t="s">
        <v>48</v>
      </c>
      <c r="D967" s="4" t="s">
        <v>123</v>
      </c>
      <c r="E967" s="4" t="s">
        <v>123</v>
      </c>
      <c r="F967" s="4">
        <v>30369.84</v>
      </c>
      <c r="G967" s="38">
        <v>55125.87</v>
      </c>
    </row>
    <row r="968" spans="1:7" ht="15" customHeight="1">
      <c r="A968" s="5" t="s">
        <v>360</v>
      </c>
      <c r="B968" s="6" t="s">
        <v>361</v>
      </c>
      <c r="C968" s="6" t="s">
        <v>58</v>
      </c>
      <c r="D968" s="7">
        <v>22000</v>
      </c>
      <c r="E968" s="7">
        <v>22000</v>
      </c>
      <c r="F968" s="7">
        <v>10004.16</v>
      </c>
      <c r="G968" s="39">
        <v>12755.3</v>
      </c>
    </row>
    <row r="969" spans="1:7" ht="15" customHeight="1">
      <c r="A969" s="2" t="s">
        <v>360</v>
      </c>
      <c r="B969" s="3" t="s">
        <v>361</v>
      </c>
      <c r="C969" s="3" t="s">
        <v>82</v>
      </c>
      <c r="D969" s="4">
        <v>1158.75</v>
      </c>
      <c r="E969" s="4">
        <v>12936.81</v>
      </c>
      <c r="F969" s="4">
        <v>28005.9</v>
      </c>
      <c r="G969" s="38">
        <v>47212.1</v>
      </c>
    </row>
    <row r="970" spans="1:7" ht="15" customHeight="1">
      <c r="A970" s="5" t="s">
        <v>360</v>
      </c>
      <c r="B970" s="6" t="s">
        <v>361</v>
      </c>
      <c r="C970" s="6" t="s">
        <v>107</v>
      </c>
      <c r="D970" s="7" t="s">
        <v>123</v>
      </c>
      <c r="E970" s="7" t="s">
        <v>123</v>
      </c>
      <c r="F970" s="7">
        <v>112160.32000000001</v>
      </c>
      <c r="G970" s="39">
        <v>144618.57999999999</v>
      </c>
    </row>
    <row r="971" spans="1:7" ht="15" customHeight="1">
      <c r="A971" s="2" t="s">
        <v>360</v>
      </c>
      <c r="B971" s="3" t="s">
        <v>361</v>
      </c>
      <c r="C971" s="3" t="s">
        <v>65</v>
      </c>
      <c r="D971" s="4" t="s">
        <v>123</v>
      </c>
      <c r="E971" s="4" t="s">
        <v>123</v>
      </c>
      <c r="F971" s="4">
        <v>27001.439999999999</v>
      </c>
      <c r="G971" s="38">
        <v>33802.019999999997</v>
      </c>
    </row>
    <row r="972" spans="1:7" ht="15" customHeight="1">
      <c r="A972" s="5" t="s">
        <v>360</v>
      </c>
      <c r="B972" s="6" t="s">
        <v>361</v>
      </c>
      <c r="C972" s="6" t="s">
        <v>67</v>
      </c>
      <c r="D972" s="7">
        <v>28.8</v>
      </c>
      <c r="E972" s="7">
        <v>210.96</v>
      </c>
      <c r="F972" s="7" t="s">
        <v>123</v>
      </c>
      <c r="G972" s="39" t="s">
        <v>123</v>
      </c>
    </row>
    <row r="973" spans="1:7" ht="15" customHeight="1">
      <c r="A973" s="2" t="s">
        <v>362</v>
      </c>
      <c r="B973" s="3" t="s">
        <v>363</v>
      </c>
      <c r="C973" s="3" t="s">
        <v>52</v>
      </c>
      <c r="D973" s="4">
        <v>21395.52</v>
      </c>
      <c r="E973" s="4">
        <v>28883.95</v>
      </c>
      <c r="F973" s="4" t="s">
        <v>123</v>
      </c>
      <c r="G973" s="38" t="s">
        <v>123</v>
      </c>
    </row>
    <row r="974" spans="1:7" ht="15" customHeight="1">
      <c r="A974" s="5" t="s">
        <v>362</v>
      </c>
      <c r="B974" s="6" t="s">
        <v>363</v>
      </c>
      <c r="C974" s="6" t="s">
        <v>105</v>
      </c>
      <c r="D974" s="7">
        <v>27001.439999999999</v>
      </c>
      <c r="E974" s="7">
        <v>25988.89</v>
      </c>
      <c r="F974" s="7" t="s">
        <v>123</v>
      </c>
      <c r="G974" s="39" t="s">
        <v>123</v>
      </c>
    </row>
    <row r="975" spans="1:7" ht="15" customHeight="1">
      <c r="A975" s="2" t="s">
        <v>362</v>
      </c>
      <c r="B975" s="3" t="s">
        <v>363</v>
      </c>
      <c r="C975" s="3" t="s">
        <v>135</v>
      </c>
      <c r="D975" s="4">
        <v>1377.12</v>
      </c>
      <c r="E975" s="4">
        <v>2968.06</v>
      </c>
      <c r="F975" s="4" t="s">
        <v>123</v>
      </c>
      <c r="G975" s="38" t="s">
        <v>123</v>
      </c>
    </row>
    <row r="976" spans="1:7" ht="15" customHeight="1">
      <c r="A976" s="5" t="s">
        <v>362</v>
      </c>
      <c r="B976" s="6" t="s">
        <v>363</v>
      </c>
      <c r="C976" s="6" t="s">
        <v>45</v>
      </c>
      <c r="D976" s="7">
        <v>154089.12</v>
      </c>
      <c r="E976" s="7">
        <v>202010.38</v>
      </c>
      <c r="F976" s="7">
        <v>76772</v>
      </c>
      <c r="G976" s="39">
        <v>91343.43</v>
      </c>
    </row>
    <row r="977" spans="1:7" ht="15" customHeight="1">
      <c r="A977" s="2" t="s">
        <v>362</v>
      </c>
      <c r="B977" s="3" t="s">
        <v>363</v>
      </c>
      <c r="C977" s="3" t="s">
        <v>151</v>
      </c>
      <c r="D977" s="4" t="s">
        <v>123</v>
      </c>
      <c r="E977" s="4" t="s">
        <v>123</v>
      </c>
      <c r="F977" s="4">
        <v>5872.24</v>
      </c>
      <c r="G977" s="38">
        <v>20492.990000000002</v>
      </c>
    </row>
    <row r="978" spans="1:7" ht="15" customHeight="1">
      <c r="A978" s="5" t="s">
        <v>362</v>
      </c>
      <c r="B978" s="6" t="s">
        <v>363</v>
      </c>
      <c r="C978" s="6" t="s">
        <v>122</v>
      </c>
      <c r="D978" s="7">
        <v>4614</v>
      </c>
      <c r="E978" s="7">
        <v>9712.1200000000008</v>
      </c>
      <c r="F978" s="7" t="s">
        <v>123</v>
      </c>
      <c r="G978" s="39" t="s">
        <v>123</v>
      </c>
    </row>
    <row r="979" spans="1:7" ht="15" customHeight="1">
      <c r="A979" s="2" t="s">
        <v>362</v>
      </c>
      <c r="B979" s="3" t="s">
        <v>363</v>
      </c>
      <c r="C979" s="3" t="s">
        <v>107</v>
      </c>
      <c r="D979" s="4">
        <v>25997.759999999998</v>
      </c>
      <c r="E979" s="4">
        <v>35096.980000000003</v>
      </c>
      <c r="F979" s="4" t="s">
        <v>123</v>
      </c>
      <c r="G979" s="38" t="s">
        <v>123</v>
      </c>
    </row>
    <row r="980" spans="1:7" ht="15" customHeight="1">
      <c r="A980" s="5" t="s">
        <v>362</v>
      </c>
      <c r="B980" s="6" t="s">
        <v>363</v>
      </c>
      <c r="C980" s="6" t="s">
        <v>67</v>
      </c>
      <c r="D980" s="7">
        <v>10972.08</v>
      </c>
      <c r="E980" s="7">
        <v>18807.560000000001</v>
      </c>
      <c r="F980" s="7" t="s">
        <v>123</v>
      </c>
      <c r="G980" s="39" t="s">
        <v>123</v>
      </c>
    </row>
    <row r="981" spans="1:7" ht="15" customHeight="1">
      <c r="A981" s="2" t="s">
        <v>364</v>
      </c>
      <c r="B981" s="3" t="s">
        <v>365</v>
      </c>
      <c r="C981" s="3" t="s">
        <v>133</v>
      </c>
      <c r="D981" s="4">
        <v>230.4</v>
      </c>
      <c r="E981" s="4">
        <v>2028.48</v>
      </c>
      <c r="F981" s="4">
        <v>1034.4000000000001</v>
      </c>
      <c r="G981" s="38">
        <v>8662.4</v>
      </c>
    </row>
    <row r="982" spans="1:7" ht="15" customHeight="1">
      <c r="A982" s="5" t="s">
        <v>364</v>
      </c>
      <c r="B982" s="6" t="s">
        <v>365</v>
      </c>
      <c r="C982" s="6" t="s">
        <v>151</v>
      </c>
      <c r="D982" s="7">
        <v>3055.8</v>
      </c>
      <c r="E982" s="7">
        <v>25934.26</v>
      </c>
      <c r="F982" s="7">
        <v>2966.1</v>
      </c>
      <c r="G982" s="39">
        <v>22921.91</v>
      </c>
    </row>
    <row r="983" spans="1:7" ht="15" customHeight="1">
      <c r="A983" s="2" t="s">
        <v>364</v>
      </c>
      <c r="B983" s="3" t="s">
        <v>365</v>
      </c>
      <c r="C983" s="3" t="s">
        <v>101</v>
      </c>
      <c r="D983" s="4">
        <v>46.8</v>
      </c>
      <c r="E983" s="4">
        <v>369.54</v>
      </c>
      <c r="F983" s="4" t="s">
        <v>123</v>
      </c>
      <c r="G983" s="38" t="s">
        <v>123</v>
      </c>
    </row>
    <row r="984" spans="1:7" ht="15" customHeight="1">
      <c r="A984" s="5" t="s">
        <v>364</v>
      </c>
      <c r="B984" s="6" t="s">
        <v>365</v>
      </c>
      <c r="C984" s="6" t="s">
        <v>49</v>
      </c>
      <c r="D984" s="7">
        <v>3895.8</v>
      </c>
      <c r="E984" s="7">
        <v>26227.31</v>
      </c>
      <c r="F984" s="7">
        <v>4104</v>
      </c>
      <c r="G984" s="39">
        <v>27695.16</v>
      </c>
    </row>
    <row r="985" spans="1:7" ht="15" customHeight="1">
      <c r="A985" s="2" t="s">
        <v>364</v>
      </c>
      <c r="B985" s="3" t="s">
        <v>365</v>
      </c>
      <c r="C985" s="3" t="s">
        <v>84</v>
      </c>
      <c r="D985" s="4" t="s">
        <v>123</v>
      </c>
      <c r="E985" s="4" t="s">
        <v>123</v>
      </c>
      <c r="F985" s="4">
        <v>1513.8</v>
      </c>
      <c r="G985" s="38">
        <v>13523.76</v>
      </c>
    </row>
    <row r="986" spans="1:7" ht="15" customHeight="1">
      <c r="A986" s="5" t="s">
        <v>364</v>
      </c>
      <c r="B986" s="6" t="s">
        <v>365</v>
      </c>
      <c r="C986" s="6" t="s">
        <v>67</v>
      </c>
      <c r="D986" s="7">
        <v>15.6</v>
      </c>
      <c r="E986" s="7">
        <v>110.76</v>
      </c>
      <c r="F986" s="7" t="s">
        <v>123</v>
      </c>
      <c r="G986" s="39" t="s">
        <v>123</v>
      </c>
    </row>
    <row r="987" spans="1:7" ht="15" customHeight="1">
      <c r="A987" s="2" t="s">
        <v>366</v>
      </c>
      <c r="B987" s="3" t="s">
        <v>367</v>
      </c>
      <c r="C987" s="3" t="s">
        <v>133</v>
      </c>
      <c r="D987" s="4" t="s">
        <v>123</v>
      </c>
      <c r="E987" s="4" t="s">
        <v>123</v>
      </c>
      <c r="F987" s="4">
        <v>73.400000000000006</v>
      </c>
      <c r="G987" s="38">
        <v>513.79999999999995</v>
      </c>
    </row>
    <row r="988" spans="1:7" ht="15" customHeight="1">
      <c r="A988" s="5" t="s">
        <v>366</v>
      </c>
      <c r="B988" s="6" t="s">
        <v>367</v>
      </c>
      <c r="C988" s="6" t="s">
        <v>59</v>
      </c>
      <c r="D988" s="7">
        <v>181.5</v>
      </c>
      <c r="E988" s="7">
        <v>1127.1099999999999</v>
      </c>
      <c r="F988" s="7">
        <v>149.47999999999999</v>
      </c>
      <c r="G988" s="39">
        <v>927.9</v>
      </c>
    </row>
    <row r="989" spans="1:7" ht="15" customHeight="1">
      <c r="A989" s="2" t="s">
        <v>366</v>
      </c>
      <c r="B989" s="3" t="s">
        <v>367</v>
      </c>
      <c r="C989" s="3" t="s">
        <v>134</v>
      </c>
      <c r="D989" s="4">
        <v>806.5</v>
      </c>
      <c r="E989" s="4">
        <v>5008.37</v>
      </c>
      <c r="F989" s="4">
        <v>146.34</v>
      </c>
      <c r="G989" s="38">
        <v>908.77</v>
      </c>
    </row>
    <row r="990" spans="1:7" ht="15" customHeight="1">
      <c r="A990" s="5" t="s">
        <v>366</v>
      </c>
      <c r="B990" s="6" t="s">
        <v>367</v>
      </c>
      <c r="C990" s="6" t="s">
        <v>61</v>
      </c>
      <c r="D990" s="7">
        <v>293.58</v>
      </c>
      <c r="E990" s="7">
        <v>1823.13</v>
      </c>
      <c r="F990" s="7">
        <v>376.87</v>
      </c>
      <c r="G990" s="39">
        <v>2340.36</v>
      </c>
    </row>
    <row r="991" spans="1:7" ht="15" customHeight="1">
      <c r="A991" s="2" t="s">
        <v>366</v>
      </c>
      <c r="B991" s="3" t="s">
        <v>367</v>
      </c>
      <c r="C991" s="3" t="s">
        <v>151</v>
      </c>
      <c r="D991" s="4">
        <v>302.8</v>
      </c>
      <c r="E991" s="4">
        <v>2284.5500000000002</v>
      </c>
      <c r="F991" s="4">
        <v>428.95</v>
      </c>
      <c r="G991" s="38">
        <v>2606.1999999999998</v>
      </c>
    </row>
    <row r="992" spans="1:7" ht="15" customHeight="1">
      <c r="A992" s="5" t="s">
        <v>366</v>
      </c>
      <c r="B992" s="6" t="s">
        <v>367</v>
      </c>
      <c r="C992" s="6" t="s">
        <v>49</v>
      </c>
      <c r="D992" s="7">
        <v>13533.83</v>
      </c>
      <c r="E992" s="7">
        <v>83909.75</v>
      </c>
      <c r="F992" s="7">
        <v>22981.25</v>
      </c>
      <c r="G992" s="39">
        <v>142499.85</v>
      </c>
    </row>
    <row r="993" spans="1:7" ht="15" customHeight="1">
      <c r="A993" s="2" t="s">
        <v>366</v>
      </c>
      <c r="B993" s="3" t="s">
        <v>367</v>
      </c>
      <c r="C993" s="3" t="s">
        <v>48</v>
      </c>
      <c r="D993" s="4" t="s">
        <v>123</v>
      </c>
      <c r="E993" s="4" t="s">
        <v>123</v>
      </c>
      <c r="F993" s="4">
        <v>4934.8999999999996</v>
      </c>
      <c r="G993" s="38">
        <v>30596.38</v>
      </c>
    </row>
    <row r="994" spans="1:7" ht="15" customHeight="1">
      <c r="A994" s="5" t="s">
        <v>366</v>
      </c>
      <c r="B994" s="6" t="s">
        <v>367</v>
      </c>
      <c r="C994" s="6" t="s">
        <v>107</v>
      </c>
      <c r="D994" s="7" t="s">
        <v>123</v>
      </c>
      <c r="E994" s="7" t="s">
        <v>123</v>
      </c>
      <c r="F994" s="7">
        <v>597.05999999999995</v>
      </c>
      <c r="G994" s="39">
        <v>3707.74</v>
      </c>
    </row>
    <row r="995" spans="1:7" ht="15" customHeight="1">
      <c r="A995" s="2" t="s">
        <v>366</v>
      </c>
      <c r="B995" s="3" t="s">
        <v>367</v>
      </c>
      <c r="C995" s="3" t="s">
        <v>67</v>
      </c>
      <c r="D995" s="4">
        <v>36.619999999999997</v>
      </c>
      <c r="E995" s="4">
        <v>227.41</v>
      </c>
      <c r="F995" s="4" t="s">
        <v>123</v>
      </c>
      <c r="G995" s="38" t="s">
        <v>123</v>
      </c>
    </row>
    <row r="996" spans="1:7" ht="15" customHeight="1">
      <c r="A996" s="5" t="s">
        <v>368</v>
      </c>
      <c r="B996" s="6" t="s">
        <v>369</v>
      </c>
      <c r="C996" s="6" t="s">
        <v>133</v>
      </c>
      <c r="D996" s="7" t="s">
        <v>123</v>
      </c>
      <c r="E996" s="7" t="s">
        <v>123</v>
      </c>
      <c r="F996" s="7">
        <v>191.19</v>
      </c>
      <c r="G996" s="39">
        <v>822.12</v>
      </c>
    </row>
    <row r="997" spans="1:7" ht="15" customHeight="1">
      <c r="A997" s="2" t="s">
        <v>368</v>
      </c>
      <c r="B997" s="3" t="s">
        <v>369</v>
      </c>
      <c r="C997" s="3" t="s">
        <v>151</v>
      </c>
      <c r="D997" s="4" t="s">
        <v>123</v>
      </c>
      <c r="E997" s="4" t="s">
        <v>123</v>
      </c>
      <c r="F997" s="4">
        <v>255.07</v>
      </c>
      <c r="G997" s="38">
        <v>687.25</v>
      </c>
    </row>
    <row r="998" spans="1:7" ht="15" customHeight="1">
      <c r="A998" s="5" t="s">
        <v>368</v>
      </c>
      <c r="B998" s="6" t="s">
        <v>369</v>
      </c>
      <c r="C998" s="6" t="s">
        <v>84</v>
      </c>
      <c r="D998" s="7" t="s">
        <v>123</v>
      </c>
      <c r="E998" s="7" t="s">
        <v>123</v>
      </c>
      <c r="F998" s="7">
        <v>18000</v>
      </c>
      <c r="G998" s="39">
        <v>58500</v>
      </c>
    </row>
    <row r="999" spans="1:7" ht="15" customHeight="1">
      <c r="A999" s="2" t="s">
        <v>370</v>
      </c>
      <c r="B999" s="3" t="s">
        <v>371</v>
      </c>
      <c r="C999" s="3" t="s">
        <v>133</v>
      </c>
      <c r="D999" s="4">
        <v>3016.8</v>
      </c>
      <c r="E999" s="4">
        <v>11970</v>
      </c>
      <c r="F999" s="4">
        <v>478.95</v>
      </c>
      <c r="G999" s="38">
        <v>2743.67</v>
      </c>
    </row>
    <row r="1000" spans="1:7" ht="15" customHeight="1">
      <c r="A1000" s="5" t="s">
        <v>370</v>
      </c>
      <c r="B1000" s="6" t="s">
        <v>371</v>
      </c>
      <c r="C1000" s="6" t="s">
        <v>121</v>
      </c>
      <c r="D1000" s="7">
        <v>1534.72</v>
      </c>
      <c r="E1000" s="7">
        <v>3646</v>
      </c>
      <c r="F1000" s="7" t="s">
        <v>123</v>
      </c>
      <c r="G1000" s="39" t="s">
        <v>123</v>
      </c>
    </row>
    <row r="1001" spans="1:7" ht="15" customHeight="1">
      <c r="A1001" s="2" t="s">
        <v>370</v>
      </c>
      <c r="B1001" s="3" t="s">
        <v>371</v>
      </c>
      <c r="C1001" s="3" t="s">
        <v>45</v>
      </c>
      <c r="D1001" s="4">
        <v>1321.6</v>
      </c>
      <c r="E1001" s="4">
        <v>3482.84</v>
      </c>
      <c r="F1001" s="4" t="s">
        <v>123</v>
      </c>
      <c r="G1001" s="38" t="s">
        <v>123</v>
      </c>
    </row>
    <row r="1002" spans="1:7" ht="15" customHeight="1">
      <c r="A1002" s="5" t="s">
        <v>370</v>
      </c>
      <c r="B1002" s="6" t="s">
        <v>371</v>
      </c>
      <c r="C1002" s="6" t="s">
        <v>151</v>
      </c>
      <c r="D1002" s="7">
        <v>11714.53</v>
      </c>
      <c r="E1002" s="7">
        <v>55456.07</v>
      </c>
      <c r="F1002" s="7">
        <v>8994.75</v>
      </c>
      <c r="G1002" s="39">
        <v>38996.160000000003</v>
      </c>
    </row>
    <row r="1003" spans="1:7" ht="15" customHeight="1">
      <c r="A1003" s="2" t="s">
        <v>370</v>
      </c>
      <c r="B1003" s="3" t="s">
        <v>371</v>
      </c>
      <c r="C1003" s="3" t="s">
        <v>49</v>
      </c>
      <c r="D1003" s="4">
        <v>124.5</v>
      </c>
      <c r="E1003" s="4">
        <v>585.15</v>
      </c>
      <c r="F1003" s="4" t="s">
        <v>123</v>
      </c>
      <c r="G1003" s="38" t="s">
        <v>123</v>
      </c>
    </row>
    <row r="1004" spans="1:7" ht="15" customHeight="1">
      <c r="A1004" s="5" t="s">
        <v>370</v>
      </c>
      <c r="B1004" s="6" t="s">
        <v>371</v>
      </c>
      <c r="C1004" s="6" t="s">
        <v>64</v>
      </c>
      <c r="D1004" s="7" t="s">
        <v>123</v>
      </c>
      <c r="E1004" s="7" t="s">
        <v>123</v>
      </c>
      <c r="F1004" s="7">
        <v>352.4</v>
      </c>
      <c r="G1004" s="39">
        <v>1829.12</v>
      </c>
    </row>
    <row r="1005" spans="1:7" ht="15" customHeight="1">
      <c r="A1005" s="2" t="s">
        <v>370</v>
      </c>
      <c r="B1005" s="3" t="s">
        <v>371</v>
      </c>
      <c r="C1005" s="3" t="s">
        <v>82</v>
      </c>
      <c r="D1005" s="4">
        <v>20630</v>
      </c>
      <c r="E1005" s="4">
        <v>41577.379999999997</v>
      </c>
      <c r="F1005" s="4" t="s">
        <v>123</v>
      </c>
      <c r="G1005" s="38" t="s">
        <v>123</v>
      </c>
    </row>
    <row r="1006" spans="1:7" ht="15" customHeight="1">
      <c r="A1006" s="5" t="s">
        <v>372</v>
      </c>
      <c r="B1006" s="6" t="s">
        <v>367</v>
      </c>
      <c r="C1006" s="6" t="s">
        <v>103</v>
      </c>
      <c r="D1006" s="7" t="s">
        <v>123</v>
      </c>
      <c r="E1006" s="7" t="s">
        <v>123</v>
      </c>
      <c r="F1006" s="7">
        <v>46840</v>
      </c>
      <c r="G1006" s="39">
        <v>65576</v>
      </c>
    </row>
    <row r="1007" spans="1:7" ht="15" customHeight="1">
      <c r="A1007" s="2" t="s">
        <v>372</v>
      </c>
      <c r="B1007" s="3" t="s">
        <v>367</v>
      </c>
      <c r="C1007" s="3" t="s">
        <v>133</v>
      </c>
      <c r="D1007" s="4">
        <v>9143.64</v>
      </c>
      <c r="E1007" s="4">
        <v>36907.839999999997</v>
      </c>
      <c r="F1007" s="4">
        <v>24932</v>
      </c>
      <c r="G1007" s="38">
        <v>101004.81</v>
      </c>
    </row>
    <row r="1008" spans="1:7" ht="15" customHeight="1">
      <c r="A1008" s="5" t="s">
        <v>372</v>
      </c>
      <c r="B1008" s="6" t="s">
        <v>367</v>
      </c>
      <c r="C1008" s="6" t="s">
        <v>59</v>
      </c>
      <c r="D1008" s="7">
        <v>11758.55</v>
      </c>
      <c r="E1008" s="7">
        <v>45745.03</v>
      </c>
      <c r="F1008" s="7">
        <v>8520.9599999999991</v>
      </c>
      <c r="G1008" s="39">
        <v>33728.339999999997</v>
      </c>
    </row>
    <row r="1009" spans="1:7" ht="15" customHeight="1">
      <c r="A1009" s="2" t="s">
        <v>372</v>
      </c>
      <c r="B1009" s="3" t="s">
        <v>367</v>
      </c>
      <c r="C1009" s="3" t="s">
        <v>134</v>
      </c>
      <c r="D1009" s="4" t="s">
        <v>123</v>
      </c>
      <c r="E1009" s="4" t="s">
        <v>123</v>
      </c>
      <c r="F1009" s="4">
        <v>4634.5600000000004</v>
      </c>
      <c r="G1009" s="38">
        <v>16884.439999999999</v>
      </c>
    </row>
    <row r="1010" spans="1:7" ht="15" customHeight="1">
      <c r="A1010" s="5" t="s">
        <v>372</v>
      </c>
      <c r="B1010" s="6" t="s">
        <v>367</v>
      </c>
      <c r="C1010" s="6" t="s">
        <v>52</v>
      </c>
      <c r="D1010" s="7">
        <v>504</v>
      </c>
      <c r="E1010" s="7">
        <v>1411.2</v>
      </c>
      <c r="F1010" s="7">
        <v>401.62</v>
      </c>
      <c r="G1010" s="39">
        <v>1726.36</v>
      </c>
    </row>
    <row r="1011" spans="1:7" ht="15" customHeight="1">
      <c r="A1011" s="2" t="s">
        <v>372</v>
      </c>
      <c r="B1011" s="3" t="s">
        <v>367</v>
      </c>
      <c r="C1011" s="3" t="s">
        <v>105</v>
      </c>
      <c r="D1011" s="4">
        <v>24411.9</v>
      </c>
      <c r="E1011" s="4">
        <v>44625.82</v>
      </c>
      <c r="F1011" s="4" t="s">
        <v>123</v>
      </c>
      <c r="G1011" s="38" t="s">
        <v>123</v>
      </c>
    </row>
    <row r="1012" spans="1:7" ht="15" customHeight="1">
      <c r="A1012" s="5" t="s">
        <v>372</v>
      </c>
      <c r="B1012" s="6" t="s">
        <v>367</v>
      </c>
      <c r="C1012" s="6" t="s">
        <v>135</v>
      </c>
      <c r="D1012" s="7">
        <v>2227.6</v>
      </c>
      <c r="E1012" s="7">
        <v>8203.41</v>
      </c>
      <c r="F1012" s="7" t="s">
        <v>123</v>
      </c>
      <c r="G1012" s="39" t="s">
        <v>123</v>
      </c>
    </row>
    <row r="1013" spans="1:7" ht="15" customHeight="1">
      <c r="A1013" s="2" t="s">
        <v>372</v>
      </c>
      <c r="B1013" s="3" t="s">
        <v>367</v>
      </c>
      <c r="C1013" s="3" t="s">
        <v>121</v>
      </c>
      <c r="D1013" s="4">
        <v>2916</v>
      </c>
      <c r="E1013" s="4">
        <v>11064.6</v>
      </c>
      <c r="F1013" s="4" t="s">
        <v>123</v>
      </c>
      <c r="G1013" s="38" t="s">
        <v>123</v>
      </c>
    </row>
    <row r="1014" spans="1:7" ht="15" customHeight="1">
      <c r="A1014" s="5" t="s">
        <v>372</v>
      </c>
      <c r="B1014" s="6" t="s">
        <v>367</v>
      </c>
      <c r="C1014" s="6" t="s">
        <v>45</v>
      </c>
      <c r="D1014" s="7">
        <v>16464.09</v>
      </c>
      <c r="E1014" s="7">
        <v>58957.86</v>
      </c>
      <c r="F1014" s="7">
        <v>80920</v>
      </c>
      <c r="G1014" s="39">
        <v>224427.5</v>
      </c>
    </row>
    <row r="1015" spans="1:7" ht="15" customHeight="1">
      <c r="A1015" s="2" t="s">
        <v>372</v>
      </c>
      <c r="B1015" s="3" t="s">
        <v>367</v>
      </c>
      <c r="C1015" s="3" t="s">
        <v>102</v>
      </c>
      <c r="D1015" s="4">
        <v>1004.4</v>
      </c>
      <c r="E1015" s="4">
        <v>5558.35</v>
      </c>
      <c r="F1015" s="4" t="s">
        <v>123</v>
      </c>
      <c r="G1015" s="38" t="s">
        <v>123</v>
      </c>
    </row>
    <row r="1016" spans="1:7" ht="15" customHeight="1">
      <c r="A1016" s="5" t="s">
        <v>372</v>
      </c>
      <c r="B1016" s="6" t="s">
        <v>367</v>
      </c>
      <c r="C1016" s="6" t="s">
        <v>497</v>
      </c>
      <c r="D1016" s="7" t="s">
        <v>123</v>
      </c>
      <c r="E1016" s="7" t="s">
        <v>123</v>
      </c>
      <c r="F1016" s="7">
        <v>800</v>
      </c>
      <c r="G1016" s="39">
        <v>1440</v>
      </c>
    </row>
    <row r="1017" spans="1:7" ht="15" customHeight="1">
      <c r="A1017" s="2" t="s">
        <v>372</v>
      </c>
      <c r="B1017" s="3" t="s">
        <v>367</v>
      </c>
      <c r="C1017" s="3" t="s">
        <v>151</v>
      </c>
      <c r="D1017" s="4">
        <v>11065.71</v>
      </c>
      <c r="E1017" s="4">
        <v>45161.62</v>
      </c>
      <c r="F1017" s="4">
        <v>5747.31</v>
      </c>
      <c r="G1017" s="38">
        <v>25219.17</v>
      </c>
    </row>
    <row r="1018" spans="1:7" ht="15" customHeight="1">
      <c r="A1018" s="5" t="s">
        <v>372</v>
      </c>
      <c r="B1018" s="6" t="s">
        <v>367</v>
      </c>
      <c r="C1018" s="6" t="s">
        <v>101</v>
      </c>
      <c r="D1018" s="7">
        <v>5663.04</v>
      </c>
      <c r="E1018" s="7">
        <v>21861.74</v>
      </c>
      <c r="F1018" s="7">
        <v>7490.08</v>
      </c>
      <c r="G1018" s="39">
        <v>28522.76</v>
      </c>
    </row>
    <row r="1019" spans="1:7" ht="15" customHeight="1">
      <c r="A1019" s="2" t="s">
        <v>372</v>
      </c>
      <c r="B1019" s="3" t="s">
        <v>367</v>
      </c>
      <c r="C1019" s="3" t="s">
        <v>84</v>
      </c>
      <c r="D1019" s="4" t="s">
        <v>123</v>
      </c>
      <c r="E1019" s="4" t="s">
        <v>123</v>
      </c>
      <c r="F1019" s="4">
        <v>25558.53</v>
      </c>
      <c r="G1019" s="38">
        <v>66108.77</v>
      </c>
    </row>
    <row r="1020" spans="1:7" ht="15" customHeight="1">
      <c r="A1020" s="5" t="s">
        <v>372</v>
      </c>
      <c r="B1020" s="6" t="s">
        <v>367</v>
      </c>
      <c r="C1020" s="6" t="s">
        <v>122</v>
      </c>
      <c r="D1020" s="7">
        <v>579.79999999999995</v>
      </c>
      <c r="E1020" s="7">
        <v>2403.96</v>
      </c>
      <c r="F1020" s="7">
        <v>4831</v>
      </c>
      <c r="G1020" s="39">
        <v>12694.39</v>
      </c>
    </row>
    <row r="1021" spans="1:7" ht="15" customHeight="1">
      <c r="A1021" s="2" t="s">
        <v>372</v>
      </c>
      <c r="B1021" s="3" t="s">
        <v>367</v>
      </c>
      <c r="C1021" s="3" t="s">
        <v>178</v>
      </c>
      <c r="D1021" s="4">
        <v>6300</v>
      </c>
      <c r="E1021" s="4">
        <v>21534</v>
      </c>
      <c r="F1021" s="4">
        <v>7970.8</v>
      </c>
      <c r="G1021" s="38">
        <v>30008.94</v>
      </c>
    </row>
    <row r="1022" spans="1:7" ht="15" customHeight="1">
      <c r="A1022" s="5" t="s">
        <v>372</v>
      </c>
      <c r="B1022" s="6" t="s">
        <v>367</v>
      </c>
      <c r="C1022" s="6" t="s">
        <v>48</v>
      </c>
      <c r="D1022" s="7" t="s">
        <v>123</v>
      </c>
      <c r="E1022" s="7" t="s">
        <v>123</v>
      </c>
      <c r="F1022" s="7">
        <v>5.28</v>
      </c>
      <c r="G1022" s="39">
        <v>0.26</v>
      </c>
    </row>
    <row r="1023" spans="1:7" ht="15" customHeight="1">
      <c r="A1023" s="2" t="s">
        <v>372</v>
      </c>
      <c r="B1023" s="3" t="s">
        <v>367</v>
      </c>
      <c r="C1023" s="3" t="s">
        <v>58</v>
      </c>
      <c r="D1023" s="4" t="s">
        <v>123</v>
      </c>
      <c r="E1023" s="4" t="s">
        <v>123</v>
      </c>
      <c r="F1023" s="4">
        <v>1585</v>
      </c>
      <c r="G1023" s="38">
        <v>2853</v>
      </c>
    </row>
    <row r="1024" spans="1:7" ht="15" customHeight="1">
      <c r="A1024" s="5" t="s">
        <v>372</v>
      </c>
      <c r="B1024" s="6" t="s">
        <v>367</v>
      </c>
      <c r="C1024" s="6" t="s">
        <v>82</v>
      </c>
      <c r="D1024" s="7">
        <v>22100</v>
      </c>
      <c r="E1024" s="7">
        <v>44409.95</v>
      </c>
      <c r="F1024" s="7" t="s">
        <v>123</v>
      </c>
      <c r="G1024" s="39" t="s">
        <v>123</v>
      </c>
    </row>
    <row r="1025" spans="1:7" ht="15" customHeight="1">
      <c r="A1025" s="2" t="s">
        <v>372</v>
      </c>
      <c r="B1025" s="3" t="s">
        <v>367</v>
      </c>
      <c r="C1025" s="3" t="s">
        <v>67</v>
      </c>
      <c r="D1025" s="4">
        <v>784.8</v>
      </c>
      <c r="E1025" s="4">
        <v>2651.94</v>
      </c>
      <c r="F1025" s="4" t="s">
        <v>123</v>
      </c>
      <c r="G1025" s="38" t="s">
        <v>123</v>
      </c>
    </row>
    <row r="1026" spans="1:7" ht="15" customHeight="1">
      <c r="A1026" s="5" t="s">
        <v>373</v>
      </c>
      <c r="B1026" s="6" t="s">
        <v>374</v>
      </c>
      <c r="C1026" s="6" t="s">
        <v>45</v>
      </c>
      <c r="D1026" s="7">
        <v>44015.040000000001</v>
      </c>
      <c r="E1026" s="7">
        <v>52818.04</v>
      </c>
      <c r="F1026" s="7" t="s">
        <v>123</v>
      </c>
      <c r="G1026" s="39" t="s">
        <v>123</v>
      </c>
    </row>
    <row r="1027" spans="1:7" ht="15" customHeight="1">
      <c r="A1027" s="2" t="s">
        <v>375</v>
      </c>
      <c r="B1027" s="3" t="s">
        <v>376</v>
      </c>
      <c r="C1027" s="3" t="s">
        <v>45</v>
      </c>
      <c r="D1027" s="4" t="s">
        <v>123</v>
      </c>
      <c r="E1027" s="4" t="s">
        <v>123</v>
      </c>
      <c r="F1027" s="4">
        <v>779.48</v>
      </c>
      <c r="G1027" s="38">
        <v>3764.61</v>
      </c>
    </row>
    <row r="1028" spans="1:7" ht="15" customHeight="1">
      <c r="A1028" s="5" t="s">
        <v>377</v>
      </c>
      <c r="B1028" s="6" t="s">
        <v>378</v>
      </c>
      <c r="C1028" s="6" t="s">
        <v>133</v>
      </c>
      <c r="D1028" s="7" t="s">
        <v>123</v>
      </c>
      <c r="E1028" s="7" t="s">
        <v>123</v>
      </c>
      <c r="F1028" s="7">
        <v>480</v>
      </c>
      <c r="G1028" s="39">
        <v>4567.8</v>
      </c>
    </row>
    <row r="1029" spans="1:7" ht="15" customHeight="1">
      <c r="A1029" s="2" t="s">
        <v>377</v>
      </c>
      <c r="B1029" s="3" t="s">
        <v>378</v>
      </c>
      <c r="C1029" s="3" t="s">
        <v>45</v>
      </c>
      <c r="D1029" s="4">
        <v>1610</v>
      </c>
      <c r="E1029" s="4">
        <v>18127.77</v>
      </c>
      <c r="F1029" s="4">
        <v>313.60000000000002</v>
      </c>
      <c r="G1029" s="38">
        <v>2409.7399999999998</v>
      </c>
    </row>
    <row r="1030" spans="1:7" ht="15" customHeight="1">
      <c r="A1030" s="5" t="s">
        <v>377</v>
      </c>
      <c r="B1030" s="6" t="s">
        <v>378</v>
      </c>
      <c r="C1030" s="6" t="s">
        <v>151</v>
      </c>
      <c r="D1030" s="7">
        <v>5252.1</v>
      </c>
      <c r="E1030" s="7">
        <v>47104.89</v>
      </c>
      <c r="F1030" s="7">
        <v>8016.04</v>
      </c>
      <c r="G1030" s="39">
        <v>68955.39</v>
      </c>
    </row>
    <row r="1031" spans="1:7" ht="15" customHeight="1">
      <c r="A1031" s="2" t="s">
        <v>377</v>
      </c>
      <c r="B1031" s="3" t="s">
        <v>378</v>
      </c>
      <c r="C1031" s="3" t="s">
        <v>64</v>
      </c>
      <c r="D1031" s="4" t="s">
        <v>123</v>
      </c>
      <c r="E1031" s="4" t="s">
        <v>123</v>
      </c>
      <c r="F1031" s="4">
        <v>1494.4</v>
      </c>
      <c r="G1031" s="38">
        <v>18639.41</v>
      </c>
    </row>
    <row r="1032" spans="1:7" ht="15" customHeight="1">
      <c r="A1032" s="5" t="s">
        <v>379</v>
      </c>
      <c r="B1032" s="6" t="s">
        <v>380</v>
      </c>
      <c r="C1032" s="6" t="s">
        <v>133</v>
      </c>
      <c r="D1032" s="7" t="s">
        <v>123</v>
      </c>
      <c r="E1032" s="7" t="s">
        <v>123</v>
      </c>
      <c r="F1032" s="7">
        <v>380.04</v>
      </c>
      <c r="G1032" s="39">
        <v>4229.42</v>
      </c>
    </row>
    <row r="1033" spans="1:7" ht="15" customHeight="1">
      <c r="A1033" s="2" t="s">
        <v>379</v>
      </c>
      <c r="B1033" s="3" t="s">
        <v>380</v>
      </c>
      <c r="C1033" s="3" t="s">
        <v>50</v>
      </c>
      <c r="D1033" s="4" t="s">
        <v>123</v>
      </c>
      <c r="E1033" s="4" t="s">
        <v>123</v>
      </c>
      <c r="F1033" s="4">
        <v>16880</v>
      </c>
      <c r="G1033" s="38">
        <v>47296</v>
      </c>
    </row>
    <row r="1034" spans="1:7" ht="15" customHeight="1">
      <c r="A1034" s="5" t="s">
        <v>379</v>
      </c>
      <c r="B1034" s="6" t="s">
        <v>380</v>
      </c>
      <c r="C1034" s="6" t="s">
        <v>151</v>
      </c>
      <c r="D1034" s="7">
        <v>2325.7600000000002</v>
      </c>
      <c r="E1034" s="7">
        <v>26343.79</v>
      </c>
      <c r="F1034" s="7">
        <v>2733.31</v>
      </c>
      <c r="G1034" s="39">
        <v>28089.83</v>
      </c>
    </row>
    <row r="1035" spans="1:7" ht="15" customHeight="1">
      <c r="A1035" s="2" t="s">
        <v>379</v>
      </c>
      <c r="B1035" s="3" t="s">
        <v>380</v>
      </c>
      <c r="C1035" s="3" t="s">
        <v>84</v>
      </c>
      <c r="D1035" s="4" t="s">
        <v>123</v>
      </c>
      <c r="E1035" s="4" t="s">
        <v>123</v>
      </c>
      <c r="F1035" s="4">
        <v>1524.6</v>
      </c>
      <c r="G1035" s="38">
        <v>18734.310000000001</v>
      </c>
    </row>
    <row r="1036" spans="1:7" ht="15" customHeight="1">
      <c r="A1036" s="5" t="s">
        <v>587</v>
      </c>
      <c r="B1036" s="6" t="s">
        <v>588</v>
      </c>
      <c r="C1036" s="6" t="s">
        <v>50</v>
      </c>
      <c r="D1036" s="7" t="s">
        <v>123</v>
      </c>
      <c r="E1036" s="7" t="s">
        <v>123</v>
      </c>
      <c r="F1036" s="7">
        <v>8120</v>
      </c>
      <c r="G1036" s="39">
        <v>18212</v>
      </c>
    </row>
    <row r="1037" spans="1:7" ht="15" customHeight="1">
      <c r="A1037" s="2" t="s">
        <v>613</v>
      </c>
      <c r="B1037" s="3" t="s">
        <v>614</v>
      </c>
      <c r="C1037" s="3" t="s">
        <v>46</v>
      </c>
      <c r="D1037" s="4">
        <v>3686.4</v>
      </c>
      <c r="E1037" s="4">
        <v>61931.519999999997</v>
      </c>
      <c r="F1037" s="4" t="s">
        <v>123</v>
      </c>
      <c r="G1037" s="38" t="s">
        <v>123</v>
      </c>
    </row>
    <row r="1038" spans="1:7" ht="15" customHeight="1">
      <c r="A1038" s="5" t="s">
        <v>498</v>
      </c>
      <c r="B1038" s="6" t="s">
        <v>499</v>
      </c>
      <c r="C1038" s="6" t="s">
        <v>42</v>
      </c>
      <c r="D1038" s="7" t="s">
        <v>123</v>
      </c>
      <c r="E1038" s="7" t="s">
        <v>123</v>
      </c>
      <c r="F1038" s="7">
        <v>3</v>
      </c>
      <c r="G1038" s="39">
        <v>6.12</v>
      </c>
    </row>
    <row r="1039" spans="1:7" ht="15" customHeight="1">
      <c r="A1039" s="2" t="s">
        <v>589</v>
      </c>
      <c r="B1039" s="3" t="s">
        <v>590</v>
      </c>
      <c r="C1039" s="3" t="s">
        <v>62</v>
      </c>
      <c r="D1039" s="4" t="s">
        <v>123</v>
      </c>
      <c r="E1039" s="4" t="s">
        <v>123</v>
      </c>
      <c r="F1039" s="4">
        <v>2340</v>
      </c>
      <c r="G1039" s="38">
        <v>25498</v>
      </c>
    </row>
    <row r="1040" spans="1:7" ht="15" customHeight="1">
      <c r="A1040" s="5" t="s">
        <v>591</v>
      </c>
      <c r="B1040" s="6" t="s">
        <v>280</v>
      </c>
      <c r="C1040" s="6" t="s">
        <v>55</v>
      </c>
      <c r="D1040" s="7" t="s">
        <v>123</v>
      </c>
      <c r="E1040" s="7" t="s">
        <v>123</v>
      </c>
      <c r="F1040" s="7">
        <v>537.6</v>
      </c>
      <c r="G1040" s="39">
        <v>9810.98</v>
      </c>
    </row>
    <row r="1041" spans="1:7" ht="15" customHeight="1">
      <c r="A1041" s="2" t="s">
        <v>592</v>
      </c>
      <c r="B1041" s="3" t="s">
        <v>593</v>
      </c>
      <c r="C1041" s="3" t="s">
        <v>151</v>
      </c>
      <c r="D1041" s="4">
        <v>4156.24</v>
      </c>
      <c r="E1041" s="4">
        <v>19476.82</v>
      </c>
      <c r="F1041" s="4" t="s">
        <v>123</v>
      </c>
      <c r="G1041" s="38" t="s">
        <v>123</v>
      </c>
    </row>
    <row r="1042" spans="1:7" ht="15" customHeight="1">
      <c r="A1042" s="5" t="s">
        <v>594</v>
      </c>
      <c r="B1042" s="6" t="s">
        <v>595</v>
      </c>
      <c r="C1042" s="6" t="s">
        <v>151</v>
      </c>
      <c r="D1042" s="7">
        <v>9697.9</v>
      </c>
      <c r="E1042" s="7">
        <v>45445.91</v>
      </c>
      <c r="F1042" s="7" t="s">
        <v>123</v>
      </c>
      <c r="G1042" s="39" t="s">
        <v>123</v>
      </c>
    </row>
    <row r="1043" spans="1:7" ht="15" customHeight="1">
      <c r="A1043" s="2" t="s">
        <v>346</v>
      </c>
      <c r="B1043" s="3" t="s">
        <v>347</v>
      </c>
      <c r="C1043" s="3" t="s">
        <v>151</v>
      </c>
      <c r="D1043" s="4">
        <v>23867.86</v>
      </c>
      <c r="E1043" s="4">
        <v>151387.72</v>
      </c>
      <c r="F1043" s="4">
        <v>18830.400000000001</v>
      </c>
      <c r="G1043" s="38">
        <v>137674.64000000001</v>
      </c>
    </row>
    <row r="1044" spans="1:7" ht="15" customHeight="1">
      <c r="A1044" s="5" t="s">
        <v>346</v>
      </c>
      <c r="B1044" s="6" t="s">
        <v>347</v>
      </c>
      <c r="C1044" s="6" t="s">
        <v>64</v>
      </c>
      <c r="D1044" s="7" t="s">
        <v>123</v>
      </c>
      <c r="E1044" s="7" t="s">
        <v>123</v>
      </c>
      <c r="F1044" s="7">
        <v>8499.7800000000007</v>
      </c>
      <c r="G1044" s="39">
        <v>58106.25</v>
      </c>
    </row>
    <row r="1045" spans="1:7" ht="15" customHeight="1">
      <c r="A1045" s="2" t="s">
        <v>348</v>
      </c>
      <c r="B1045" s="3" t="s">
        <v>349</v>
      </c>
      <c r="C1045" s="3" t="s">
        <v>55</v>
      </c>
      <c r="D1045" s="4" t="s">
        <v>123</v>
      </c>
      <c r="E1045" s="4" t="s">
        <v>123</v>
      </c>
      <c r="F1045" s="4">
        <v>20000</v>
      </c>
      <c r="G1045" s="38">
        <v>143411.26999999999</v>
      </c>
    </row>
    <row r="1046" spans="1:7" ht="15" customHeight="1">
      <c r="A1046" s="5" t="s">
        <v>348</v>
      </c>
      <c r="B1046" s="6" t="s">
        <v>349</v>
      </c>
      <c r="C1046" s="6" t="s">
        <v>42</v>
      </c>
      <c r="D1046" s="7">
        <v>14230</v>
      </c>
      <c r="E1046" s="7">
        <v>42878.89</v>
      </c>
      <c r="F1046" s="7">
        <v>16240</v>
      </c>
      <c r="G1046" s="39">
        <v>51192.03</v>
      </c>
    </row>
    <row r="1047" spans="1:7" ht="15" customHeight="1">
      <c r="A1047" s="2" t="s">
        <v>348</v>
      </c>
      <c r="B1047" s="3" t="s">
        <v>349</v>
      </c>
      <c r="C1047" s="3" t="s">
        <v>70</v>
      </c>
      <c r="D1047" s="4" t="s">
        <v>123</v>
      </c>
      <c r="E1047" s="4" t="s">
        <v>123</v>
      </c>
      <c r="F1047" s="4">
        <v>20000</v>
      </c>
      <c r="G1047" s="38">
        <v>142489.26</v>
      </c>
    </row>
    <row r="1048" spans="1:7" ht="15" customHeight="1">
      <c r="A1048" s="5" t="s">
        <v>596</v>
      </c>
      <c r="B1048" s="6" t="s">
        <v>597</v>
      </c>
      <c r="C1048" s="6" t="s">
        <v>51</v>
      </c>
      <c r="D1048" s="7">
        <v>21040</v>
      </c>
      <c r="E1048" s="7">
        <v>96463.82</v>
      </c>
      <c r="F1048" s="7" t="s">
        <v>123</v>
      </c>
      <c r="G1048" s="39" t="s">
        <v>123</v>
      </c>
    </row>
    <row r="1049" spans="1:7" ht="15" customHeight="1">
      <c r="A1049" s="2" t="s">
        <v>596</v>
      </c>
      <c r="B1049" s="3" t="s">
        <v>597</v>
      </c>
      <c r="C1049" s="3" t="s">
        <v>42</v>
      </c>
      <c r="D1049" s="4">
        <v>92720</v>
      </c>
      <c r="E1049" s="4">
        <v>429650.02</v>
      </c>
      <c r="F1049" s="4" t="s">
        <v>123</v>
      </c>
      <c r="G1049" s="38" t="s">
        <v>123</v>
      </c>
    </row>
    <row r="1050" spans="1:7" ht="15" customHeight="1">
      <c r="A1050" s="5" t="s">
        <v>500</v>
      </c>
      <c r="B1050" s="6" t="s">
        <v>501</v>
      </c>
      <c r="C1050" s="6" t="s">
        <v>42</v>
      </c>
      <c r="D1050" s="7" t="s">
        <v>123</v>
      </c>
      <c r="E1050" s="7" t="s">
        <v>123</v>
      </c>
      <c r="F1050" s="7">
        <v>133560</v>
      </c>
      <c r="G1050" s="39">
        <v>572595.79</v>
      </c>
    </row>
    <row r="1051" spans="1:7" ht="15" customHeight="1" thickBot="1">
      <c r="A1051" s="8" t="s">
        <v>162</v>
      </c>
      <c r="B1051" s="9" t="s">
        <v>123</v>
      </c>
      <c r="C1051" s="9" t="s">
        <v>123</v>
      </c>
      <c r="D1051" s="10">
        <v>67575169.269999996</v>
      </c>
      <c r="E1051" s="10">
        <v>169389940.15000001</v>
      </c>
      <c r="F1051" s="10">
        <v>82145650.566</v>
      </c>
      <c r="G1051" s="40">
        <v>210891370.41999999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F53"/>
  <sheetViews>
    <sheetView workbookViewId="0">
      <selection activeCell="C16" sqref="C16"/>
    </sheetView>
  </sheetViews>
  <sheetFormatPr defaultRowHeight="12.75"/>
  <cols>
    <col min="1" max="2" width="18.28515625" customWidth="1"/>
    <col min="3" max="6" width="18.28515625" style="11" customWidth="1"/>
    <col min="7" max="7" width="0" hidden="1" customWidth="1"/>
  </cols>
  <sheetData>
    <row r="1" spans="1:6" ht="15" customHeight="1" thickTop="1">
      <c r="A1" s="186" t="s">
        <v>259</v>
      </c>
      <c r="B1" s="187"/>
      <c r="C1" s="187"/>
      <c r="D1" s="187"/>
      <c r="E1" s="187"/>
      <c r="F1" s="188"/>
    </row>
    <row r="2" spans="1:6" ht="15" customHeight="1">
      <c r="A2" s="180" t="s">
        <v>598</v>
      </c>
      <c r="B2" s="181"/>
      <c r="C2" s="181"/>
      <c r="D2" s="181"/>
      <c r="E2" s="181"/>
      <c r="F2" s="182"/>
    </row>
    <row r="3" spans="1:6" ht="15" customHeight="1" thickBot="1">
      <c r="A3" s="189" t="s">
        <v>123</v>
      </c>
      <c r="B3" s="190"/>
      <c r="C3" s="190"/>
      <c r="D3" s="190"/>
      <c r="E3" s="190"/>
      <c r="F3" s="191"/>
    </row>
    <row r="4" spans="1:6" ht="15" customHeight="1" thickTop="1" thickBot="1">
      <c r="A4" s="12" t="s">
        <v>260</v>
      </c>
      <c r="B4" s="12" t="s">
        <v>264</v>
      </c>
      <c r="C4" s="31" t="s">
        <v>261</v>
      </c>
      <c r="D4" s="31" t="s">
        <v>262</v>
      </c>
      <c r="E4" s="31" t="s">
        <v>265</v>
      </c>
      <c r="F4" s="31" t="s">
        <v>128</v>
      </c>
    </row>
    <row r="5" spans="1:6" ht="15" customHeight="1" thickTop="1">
      <c r="A5" s="26" t="s">
        <v>123</v>
      </c>
      <c r="B5" s="27" t="s">
        <v>123</v>
      </c>
      <c r="C5" s="35" t="s">
        <v>123</v>
      </c>
      <c r="D5" s="35" t="s">
        <v>123</v>
      </c>
      <c r="E5" s="35" t="s">
        <v>123</v>
      </c>
      <c r="F5" s="36" t="s">
        <v>123</v>
      </c>
    </row>
    <row r="6" spans="1:6" ht="15" customHeight="1">
      <c r="A6" s="14" t="s">
        <v>22</v>
      </c>
      <c r="B6" s="28" t="s">
        <v>7</v>
      </c>
      <c r="C6" s="15" t="s">
        <v>123</v>
      </c>
      <c r="D6" s="15" t="s">
        <v>123</v>
      </c>
      <c r="E6" s="15">
        <v>3400</v>
      </c>
      <c r="F6" s="32">
        <v>87405.36</v>
      </c>
    </row>
    <row r="7" spans="1:6" ht="15" customHeight="1">
      <c r="A7" s="18" t="s">
        <v>22</v>
      </c>
      <c r="B7" s="29" t="s">
        <v>266</v>
      </c>
      <c r="C7" s="19">
        <v>1240</v>
      </c>
      <c r="D7" s="19">
        <v>65215.85</v>
      </c>
      <c r="E7" s="19">
        <v>98</v>
      </c>
      <c r="F7" s="33">
        <v>33957.79</v>
      </c>
    </row>
    <row r="8" spans="1:6" ht="15" customHeight="1">
      <c r="A8" s="26" t="s">
        <v>267</v>
      </c>
      <c r="B8" s="27" t="s">
        <v>123</v>
      </c>
      <c r="C8" s="35" t="s">
        <v>123</v>
      </c>
      <c r="D8" s="35" t="s">
        <v>123</v>
      </c>
      <c r="E8" s="35" t="s">
        <v>123</v>
      </c>
      <c r="F8" s="36" t="s">
        <v>123</v>
      </c>
    </row>
    <row r="9" spans="1:6" ht="15" customHeight="1">
      <c r="A9" s="26" t="s">
        <v>123</v>
      </c>
      <c r="B9" s="27" t="s">
        <v>123</v>
      </c>
      <c r="C9" s="35" t="s">
        <v>123</v>
      </c>
      <c r="D9" s="35" t="s">
        <v>123</v>
      </c>
      <c r="E9" s="35" t="s">
        <v>123</v>
      </c>
      <c r="F9" s="36" t="s">
        <v>123</v>
      </c>
    </row>
    <row r="10" spans="1:6" ht="15" customHeight="1">
      <c r="A10" s="14" t="s">
        <v>10</v>
      </c>
      <c r="B10" s="28" t="s">
        <v>266</v>
      </c>
      <c r="C10" s="15">
        <v>27536</v>
      </c>
      <c r="D10" s="15">
        <v>74347.199999999997</v>
      </c>
      <c r="E10" s="15">
        <v>26000</v>
      </c>
      <c r="F10" s="32">
        <v>83720</v>
      </c>
    </row>
    <row r="11" spans="1:6" ht="15" customHeight="1">
      <c r="A11" s="18" t="s">
        <v>10</v>
      </c>
      <c r="B11" s="29" t="s">
        <v>268</v>
      </c>
      <c r="C11" s="19">
        <v>19097060.07</v>
      </c>
      <c r="D11" s="19">
        <v>24968539.579999998</v>
      </c>
      <c r="E11" s="19">
        <v>22596084.739999998</v>
      </c>
      <c r="F11" s="33">
        <v>27502020.030000001</v>
      </c>
    </row>
    <row r="12" spans="1:6" ht="15" customHeight="1">
      <c r="A12" s="14" t="s">
        <v>10</v>
      </c>
      <c r="B12" s="28" t="s">
        <v>273</v>
      </c>
      <c r="C12" s="15" t="s">
        <v>123</v>
      </c>
      <c r="D12" s="15" t="s">
        <v>123</v>
      </c>
      <c r="E12" s="15">
        <v>5.9</v>
      </c>
      <c r="F12" s="32">
        <v>346.2</v>
      </c>
    </row>
    <row r="13" spans="1:6" ht="15" customHeight="1">
      <c r="A13" s="26" t="s">
        <v>269</v>
      </c>
      <c r="B13" s="27" t="s">
        <v>123</v>
      </c>
      <c r="C13" s="35" t="s">
        <v>123</v>
      </c>
      <c r="D13" s="35" t="s">
        <v>123</v>
      </c>
      <c r="E13" s="35" t="s">
        <v>123</v>
      </c>
      <c r="F13" s="36" t="s">
        <v>123</v>
      </c>
    </row>
    <row r="14" spans="1:6" ht="15" customHeight="1">
      <c r="A14" s="26" t="s">
        <v>123</v>
      </c>
      <c r="B14" s="27" t="s">
        <v>123</v>
      </c>
      <c r="C14" s="35" t="s">
        <v>123</v>
      </c>
      <c r="D14" s="35" t="s">
        <v>123</v>
      </c>
      <c r="E14" s="35" t="s">
        <v>123</v>
      </c>
      <c r="F14" s="36" t="s">
        <v>123</v>
      </c>
    </row>
    <row r="15" spans="1:6" ht="15" customHeight="1">
      <c r="A15" s="18" t="s">
        <v>18</v>
      </c>
      <c r="B15" s="29" t="s">
        <v>22</v>
      </c>
      <c r="C15" s="19">
        <v>49815</v>
      </c>
      <c r="D15" s="19">
        <v>417205.62</v>
      </c>
      <c r="E15" s="19">
        <v>243350</v>
      </c>
      <c r="F15" s="33">
        <v>1352012.56</v>
      </c>
    </row>
    <row r="16" spans="1:6" ht="15" customHeight="1">
      <c r="A16" s="14" t="s">
        <v>18</v>
      </c>
      <c r="B16" s="28" t="s">
        <v>10</v>
      </c>
      <c r="C16" s="15">
        <v>7130130.4500000002</v>
      </c>
      <c r="D16" s="15">
        <v>46542768.689999998</v>
      </c>
      <c r="E16" s="15">
        <v>7633838</v>
      </c>
      <c r="F16" s="32">
        <v>49083982.530000001</v>
      </c>
    </row>
    <row r="17" spans="1:6" ht="15" customHeight="1">
      <c r="A17" s="18" t="s">
        <v>18</v>
      </c>
      <c r="B17" s="29" t="s">
        <v>18</v>
      </c>
      <c r="C17" s="19">
        <v>1559947.47</v>
      </c>
      <c r="D17" s="19">
        <v>7696427.1600000001</v>
      </c>
      <c r="E17" s="19">
        <v>2394118.1</v>
      </c>
      <c r="F17" s="33">
        <v>10670555.65</v>
      </c>
    </row>
    <row r="18" spans="1:6" ht="15" customHeight="1">
      <c r="A18" s="14" t="s">
        <v>18</v>
      </c>
      <c r="B18" s="28" t="s">
        <v>3</v>
      </c>
      <c r="C18" s="15">
        <v>2327810.63</v>
      </c>
      <c r="D18" s="15">
        <v>25947843.789999999</v>
      </c>
      <c r="E18" s="15">
        <v>2839212.52</v>
      </c>
      <c r="F18" s="32">
        <v>33275867.850000001</v>
      </c>
    </row>
    <row r="19" spans="1:6" ht="15" customHeight="1">
      <c r="A19" s="18" t="s">
        <v>18</v>
      </c>
      <c r="B19" s="29" t="s">
        <v>7</v>
      </c>
      <c r="C19" s="19">
        <v>1082442.3899999999</v>
      </c>
      <c r="D19" s="19">
        <v>10976963.49</v>
      </c>
      <c r="E19" s="19">
        <v>991312.88</v>
      </c>
      <c r="F19" s="33">
        <v>9639024.7599999998</v>
      </c>
    </row>
    <row r="20" spans="1:6" ht="15" customHeight="1">
      <c r="A20" s="14" t="s">
        <v>18</v>
      </c>
      <c r="B20" s="28" t="s">
        <v>266</v>
      </c>
      <c r="C20" s="15">
        <v>25171.5</v>
      </c>
      <c r="D20" s="15">
        <v>381470.29</v>
      </c>
      <c r="E20" s="15">
        <v>2865</v>
      </c>
      <c r="F20" s="32">
        <v>31610.95</v>
      </c>
    </row>
    <row r="21" spans="1:6" ht="15" customHeight="1">
      <c r="A21" s="18" t="s">
        <v>18</v>
      </c>
      <c r="B21" s="29" t="s">
        <v>268</v>
      </c>
      <c r="C21" s="19">
        <v>435805.5</v>
      </c>
      <c r="D21" s="19">
        <v>3111126.47</v>
      </c>
      <c r="E21" s="19">
        <v>434177</v>
      </c>
      <c r="F21" s="33">
        <v>3339833.44</v>
      </c>
    </row>
    <row r="22" spans="1:6" ht="15" customHeight="1">
      <c r="A22" s="26" t="s">
        <v>270</v>
      </c>
      <c r="B22" s="27" t="s">
        <v>123</v>
      </c>
      <c r="C22" s="35" t="s">
        <v>123</v>
      </c>
      <c r="D22" s="35" t="s">
        <v>123</v>
      </c>
      <c r="E22" s="35" t="s">
        <v>123</v>
      </c>
      <c r="F22" s="36" t="s">
        <v>123</v>
      </c>
    </row>
    <row r="23" spans="1:6" ht="15" customHeight="1">
      <c r="A23" s="26" t="s">
        <v>123</v>
      </c>
      <c r="B23" s="27" t="s">
        <v>123</v>
      </c>
      <c r="C23" s="35" t="s">
        <v>123</v>
      </c>
      <c r="D23" s="35" t="s">
        <v>123</v>
      </c>
      <c r="E23" s="35" t="s">
        <v>123</v>
      </c>
      <c r="F23" s="36" t="s">
        <v>123</v>
      </c>
    </row>
    <row r="24" spans="1:6" ht="15" customHeight="1">
      <c r="A24" s="14" t="s">
        <v>3</v>
      </c>
      <c r="B24" s="28" t="s">
        <v>22</v>
      </c>
      <c r="C24" s="15">
        <v>658900</v>
      </c>
      <c r="D24" s="15">
        <v>1506405.97</v>
      </c>
      <c r="E24" s="15">
        <v>2745210.2</v>
      </c>
      <c r="F24" s="32">
        <v>3666216.93</v>
      </c>
    </row>
    <row r="25" spans="1:6" ht="15" customHeight="1">
      <c r="A25" s="18" t="s">
        <v>3</v>
      </c>
      <c r="B25" s="29" t="s">
        <v>10</v>
      </c>
      <c r="C25" s="19">
        <v>132947.98000000001</v>
      </c>
      <c r="D25" s="19">
        <v>508352.95</v>
      </c>
      <c r="E25" s="19">
        <v>162747.9</v>
      </c>
      <c r="F25" s="33">
        <v>849159.28</v>
      </c>
    </row>
    <row r="26" spans="1:6" ht="15" customHeight="1">
      <c r="A26" s="14" t="s">
        <v>3</v>
      </c>
      <c r="B26" s="28" t="s">
        <v>18</v>
      </c>
      <c r="C26" s="15">
        <v>216622.5</v>
      </c>
      <c r="D26" s="15">
        <v>235233.56</v>
      </c>
      <c r="E26" s="15">
        <v>522795.54</v>
      </c>
      <c r="F26" s="32">
        <v>649963.17000000004</v>
      </c>
    </row>
    <row r="27" spans="1:6" ht="15" customHeight="1">
      <c r="A27" s="18" t="s">
        <v>3</v>
      </c>
      <c r="B27" s="29" t="s">
        <v>3</v>
      </c>
      <c r="C27" s="19" t="s">
        <v>123</v>
      </c>
      <c r="D27" s="19" t="s">
        <v>123</v>
      </c>
      <c r="E27" s="19">
        <v>185000</v>
      </c>
      <c r="F27" s="33">
        <v>157735</v>
      </c>
    </row>
    <row r="28" spans="1:6" ht="15" customHeight="1">
      <c r="A28" s="14" t="s">
        <v>3</v>
      </c>
      <c r="B28" s="28" t="s">
        <v>7</v>
      </c>
      <c r="C28" s="15">
        <v>26420.6</v>
      </c>
      <c r="D28" s="15">
        <v>198409.32</v>
      </c>
      <c r="E28" s="15">
        <v>43065.4</v>
      </c>
      <c r="F28" s="32">
        <v>303174.73</v>
      </c>
    </row>
    <row r="29" spans="1:6" ht="15" customHeight="1">
      <c r="A29" s="14"/>
      <c r="B29" s="28"/>
      <c r="C29" s="15">
        <f>SUM(C24:C28)</f>
        <v>1034891.08</v>
      </c>
      <c r="D29" s="15">
        <f>SUM(D24:D28)</f>
        <v>2448401.7999999998</v>
      </c>
      <c r="E29" s="15">
        <f>SUM(E24:E28)</f>
        <v>3658819.04</v>
      </c>
      <c r="F29" s="15">
        <f>SUM(F24:F28)</f>
        <v>5626249.1099999994</v>
      </c>
    </row>
    <row r="30" spans="1:6" ht="15" customHeight="1">
      <c r="A30" s="18" t="s">
        <v>3</v>
      </c>
      <c r="B30" s="29" t="s">
        <v>266</v>
      </c>
      <c r="C30" s="19">
        <v>2429182.14</v>
      </c>
      <c r="D30" s="19">
        <v>8520888.6099999994</v>
      </c>
      <c r="E30" s="19">
        <v>3255900.946</v>
      </c>
      <c r="F30" s="33">
        <v>11278927.029999999</v>
      </c>
    </row>
    <row r="31" spans="1:6" ht="15" customHeight="1">
      <c r="A31" s="14" t="s">
        <v>3</v>
      </c>
      <c r="B31" s="28" t="s">
        <v>268</v>
      </c>
      <c r="C31" s="15">
        <v>30667633.359999999</v>
      </c>
      <c r="D31" s="15">
        <v>33831271.409999996</v>
      </c>
      <c r="E31" s="15">
        <v>34170662.799999997</v>
      </c>
      <c r="F31" s="32">
        <v>50851391.530000001</v>
      </c>
    </row>
    <row r="32" spans="1:6" ht="15" customHeight="1">
      <c r="A32" s="18" t="s">
        <v>3</v>
      </c>
      <c r="B32" s="29" t="s">
        <v>271</v>
      </c>
      <c r="C32" s="19" t="s">
        <v>123</v>
      </c>
      <c r="D32" s="19" t="s">
        <v>123</v>
      </c>
      <c r="E32" s="19">
        <v>1100</v>
      </c>
      <c r="F32" s="33">
        <v>3943.19</v>
      </c>
    </row>
    <row r="33" spans="1:6" ht="15" customHeight="1">
      <c r="A33" s="14" t="s">
        <v>3</v>
      </c>
      <c r="B33" s="28" t="s">
        <v>272</v>
      </c>
      <c r="C33" s="15">
        <v>92234.12</v>
      </c>
      <c r="D33" s="15">
        <v>499789.39</v>
      </c>
      <c r="E33" s="15">
        <v>169770.79</v>
      </c>
      <c r="F33" s="32">
        <v>1007237.4</v>
      </c>
    </row>
    <row r="34" spans="1:6" ht="15" customHeight="1">
      <c r="A34" s="26" t="s">
        <v>274</v>
      </c>
      <c r="B34" s="27" t="s">
        <v>123</v>
      </c>
      <c r="C34" s="35" t="s">
        <v>123</v>
      </c>
      <c r="D34" s="35" t="s">
        <v>123</v>
      </c>
      <c r="E34" s="35" t="s">
        <v>123</v>
      </c>
      <c r="F34" s="36" t="s">
        <v>123</v>
      </c>
    </row>
    <row r="35" spans="1:6" ht="15" customHeight="1">
      <c r="A35" s="26" t="s">
        <v>123</v>
      </c>
      <c r="B35" s="27" t="s">
        <v>123</v>
      </c>
      <c r="C35" s="35" t="s">
        <v>123</v>
      </c>
      <c r="D35" s="35" t="s">
        <v>123</v>
      </c>
      <c r="E35" s="35" t="s">
        <v>123</v>
      </c>
      <c r="F35" s="36" t="s">
        <v>123</v>
      </c>
    </row>
    <row r="36" spans="1:6" ht="15" customHeight="1">
      <c r="A36" s="18" t="s">
        <v>7</v>
      </c>
      <c r="B36" s="29" t="s">
        <v>10</v>
      </c>
      <c r="C36" s="19">
        <v>6100</v>
      </c>
      <c r="D36" s="19">
        <v>4972.3900000000003</v>
      </c>
      <c r="E36" s="19" t="s">
        <v>123</v>
      </c>
      <c r="F36" s="33" t="s">
        <v>123</v>
      </c>
    </row>
    <row r="37" spans="1:6" ht="15" customHeight="1">
      <c r="A37" s="14" t="s">
        <v>7</v>
      </c>
      <c r="B37" s="28" t="s">
        <v>3</v>
      </c>
      <c r="C37" s="15">
        <v>32065</v>
      </c>
      <c r="D37" s="15">
        <v>292422.06</v>
      </c>
      <c r="E37" s="15">
        <v>41580</v>
      </c>
      <c r="F37" s="32">
        <v>280500.65999999997</v>
      </c>
    </row>
    <row r="38" spans="1:6" ht="15" customHeight="1">
      <c r="A38" s="18" t="s">
        <v>7</v>
      </c>
      <c r="B38" s="29" t="s">
        <v>271</v>
      </c>
      <c r="C38" s="19">
        <v>31746</v>
      </c>
      <c r="D38" s="19">
        <v>217650.21</v>
      </c>
      <c r="E38" s="19">
        <v>25890</v>
      </c>
      <c r="F38" s="33">
        <v>169065.87</v>
      </c>
    </row>
    <row r="39" spans="1:6" ht="15" customHeight="1">
      <c r="A39" s="14" t="s">
        <v>7</v>
      </c>
      <c r="B39" s="28" t="s">
        <v>275</v>
      </c>
      <c r="C39" s="15">
        <v>23.81</v>
      </c>
      <c r="D39" s="15">
        <v>8949</v>
      </c>
      <c r="E39" s="15">
        <v>13248.55</v>
      </c>
      <c r="F39" s="32">
        <v>42503.92</v>
      </c>
    </row>
    <row r="40" spans="1:6" ht="15" customHeight="1">
      <c r="A40" s="26" t="s">
        <v>276</v>
      </c>
      <c r="B40" s="27" t="s">
        <v>123</v>
      </c>
      <c r="C40" s="35" t="s">
        <v>123</v>
      </c>
      <c r="D40" s="35" t="s">
        <v>123</v>
      </c>
      <c r="E40" s="35" t="s">
        <v>123</v>
      </c>
      <c r="F40" s="36" t="s">
        <v>123</v>
      </c>
    </row>
    <row r="41" spans="1:6" ht="15" customHeight="1">
      <c r="A41" s="26" t="s">
        <v>123</v>
      </c>
      <c r="B41" s="27" t="s">
        <v>123</v>
      </c>
      <c r="C41" s="35" t="s">
        <v>123</v>
      </c>
      <c r="D41" s="35" t="s">
        <v>123</v>
      </c>
      <c r="E41" s="35" t="s">
        <v>123</v>
      </c>
      <c r="F41" s="36" t="s">
        <v>123</v>
      </c>
    </row>
    <row r="42" spans="1:6" ht="15" customHeight="1">
      <c r="A42" s="18" t="s">
        <v>19</v>
      </c>
      <c r="B42" s="29" t="s">
        <v>10</v>
      </c>
      <c r="C42" s="19">
        <v>111720</v>
      </c>
      <c r="D42" s="19">
        <v>75411</v>
      </c>
      <c r="E42" s="19">
        <v>74480</v>
      </c>
      <c r="F42" s="33">
        <v>63308</v>
      </c>
    </row>
    <row r="43" spans="1:6" ht="15" customHeight="1">
      <c r="A43" s="14" t="s">
        <v>19</v>
      </c>
      <c r="B43" s="28" t="s">
        <v>3</v>
      </c>
      <c r="C43" s="15" t="s">
        <v>123</v>
      </c>
      <c r="D43" s="15" t="s">
        <v>123</v>
      </c>
      <c r="E43" s="15">
        <v>9883.4699999999993</v>
      </c>
      <c r="F43" s="32">
        <v>12403.4</v>
      </c>
    </row>
    <row r="44" spans="1:6" ht="15" customHeight="1">
      <c r="A44" s="18" t="s">
        <v>19</v>
      </c>
      <c r="B44" s="29" t="s">
        <v>8</v>
      </c>
      <c r="C44" s="19" t="s">
        <v>123</v>
      </c>
      <c r="D44" s="19" t="s">
        <v>123</v>
      </c>
      <c r="E44" s="19">
        <v>1000</v>
      </c>
      <c r="F44" s="33">
        <v>3205.2</v>
      </c>
    </row>
    <row r="45" spans="1:6" ht="15" customHeight="1">
      <c r="A45" s="26" t="s">
        <v>277</v>
      </c>
      <c r="B45" s="27" t="s">
        <v>123</v>
      </c>
      <c r="C45" s="35" t="s">
        <v>123</v>
      </c>
      <c r="D45" s="35" t="s">
        <v>123</v>
      </c>
      <c r="E45" s="35" t="s">
        <v>123</v>
      </c>
      <c r="F45" s="36" t="s">
        <v>123</v>
      </c>
    </row>
    <row r="46" spans="1:6" ht="15" customHeight="1">
      <c r="A46" s="26" t="s">
        <v>123</v>
      </c>
      <c r="B46" s="27" t="s">
        <v>123</v>
      </c>
      <c r="C46" s="35" t="s">
        <v>123</v>
      </c>
      <c r="D46" s="35" t="s">
        <v>123</v>
      </c>
      <c r="E46" s="35" t="s">
        <v>123</v>
      </c>
      <c r="F46" s="36" t="s">
        <v>123</v>
      </c>
    </row>
    <row r="47" spans="1:6" ht="15" customHeight="1">
      <c r="A47" s="14" t="s">
        <v>8</v>
      </c>
      <c r="B47" s="28" t="s">
        <v>22</v>
      </c>
      <c r="C47" s="15">
        <v>1034348.54</v>
      </c>
      <c r="D47" s="15">
        <v>1700381.52</v>
      </c>
      <c r="E47" s="15">
        <v>3010304.53</v>
      </c>
      <c r="F47" s="32">
        <v>4125937.85</v>
      </c>
    </row>
    <row r="48" spans="1:6" ht="15" customHeight="1">
      <c r="A48" s="18" t="s">
        <v>8</v>
      </c>
      <c r="B48" s="29" t="s">
        <v>10</v>
      </c>
      <c r="C48" s="19">
        <v>228867.81</v>
      </c>
      <c r="D48" s="19">
        <v>760659.92</v>
      </c>
      <c r="E48" s="19">
        <v>328537.52</v>
      </c>
      <c r="F48" s="33">
        <v>1185575.8</v>
      </c>
    </row>
    <row r="49" spans="1:6" ht="15" customHeight="1">
      <c r="A49" s="14" t="s">
        <v>8</v>
      </c>
      <c r="B49" s="28" t="s">
        <v>3</v>
      </c>
      <c r="C49" s="15">
        <v>41408.400000000001</v>
      </c>
      <c r="D49" s="15">
        <v>278241.96999999997</v>
      </c>
      <c r="E49" s="15">
        <v>30210.78</v>
      </c>
      <c r="F49" s="32">
        <v>231095.99</v>
      </c>
    </row>
    <row r="50" spans="1:6" ht="15" customHeight="1">
      <c r="A50" s="18" t="s">
        <v>8</v>
      </c>
      <c r="B50" s="29" t="s">
        <v>7</v>
      </c>
      <c r="C50" s="19">
        <v>127990</v>
      </c>
      <c r="D50" s="19">
        <v>568992.73</v>
      </c>
      <c r="E50" s="19">
        <v>189800</v>
      </c>
      <c r="F50" s="33">
        <v>909688.35</v>
      </c>
    </row>
    <row r="51" spans="1:6" ht="15" customHeight="1">
      <c r="A51" s="26" t="s">
        <v>278</v>
      </c>
      <c r="B51" s="27" t="s">
        <v>123</v>
      </c>
      <c r="C51" s="35" t="s">
        <v>123</v>
      </c>
      <c r="D51" s="35" t="s">
        <v>123</v>
      </c>
      <c r="E51" s="35" t="s">
        <v>123</v>
      </c>
      <c r="F51" s="36" t="s">
        <v>123</v>
      </c>
    </row>
    <row r="52" spans="1:6" ht="15" customHeight="1" thickBot="1">
      <c r="A52" s="22" t="s">
        <v>162</v>
      </c>
      <c r="B52" s="30" t="s">
        <v>123</v>
      </c>
      <c r="C52" s="23">
        <v>67575169.269999996</v>
      </c>
      <c r="D52" s="23">
        <v>169389940.15000001</v>
      </c>
      <c r="E52" s="23">
        <v>82145650.566</v>
      </c>
      <c r="F52" s="34">
        <v>210891370.41999999</v>
      </c>
    </row>
    <row r="53" spans="1:6" ht="15" customHeight="1" thickTop="1" thickBot="1">
      <c r="A53" s="22" t="s">
        <v>162</v>
      </c>
      <c r="B53" s="30" t="s">
        <v>123</v>
      </c>
      <c r="C53" s="23">
        <v>59815397.759999998</v>
      </c>
      <c r="D53" s="23">
        <v>149312821.93000001</v>
      </c>
      <c r="E53" s="23">
        <v>73246850.329999998</v>
      </c>
      <c r="F53" s="34">
        <v>190943552.25999999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E13"/>
  <sheetViews>
    <sheetView workbookViewId="0">
      <selection activeCell="B5" sqref="B5:E11"/>
    </sheetView>
  </sheetViews>
  <sheetFormatPr defaultRowHeight="12.75"/>
  <cols>
    <col min="2" max="2" width="10.140625" style="11" bestFit="1" customWidth="1"/>
    <col min="3" max="3" width="13.85546875" style="11" bestFit="1" customWidth="1"/>
    <col min="4" max="4" width="10.140625" style="11" bestFit="1" customWidth="1"/>
    <col min="5" max="5" width="13.85546875" style="11" bestFit="1" customWidth="1"/>
  </cols>
  <sheetData>
    <row r="1" spans="1:5" ht="13.5" customHeight="1" thickTop="1">
      <c r="A1" s="186" t="s">
        <v>259</v>
      </c>
      <c r="B1" s="187"/>
      <c r="C1" s="187"/>
      <c r="D1" s="187"/>
      <c r="E1" s="188"/>
    </row>
    <row r="2" spans="1:5" ht="15" customHeight="1">
      <c r="A2" s="180" t="s">
        <v>598</v>
      </c>
      <c r="B2" s="181"/>
      <c r="C2" s="181"/>
      <c r="D2" s="181"/>
      <c r="E2" s="182"/>
    </row>
    <row r="3" spans="1:5" ht="13.5" thickBot="1">
      <c r="A3" s="189" t="s">
        <v>123</v>
      </c>
      <c r="B3" s="190"/>
      <c r="C3" s="190"/>
      <c r="D3" s="190"/>
      <c r="E3" s="191"/>
    </row>
    <row r="4" spans="1:5" ht="52.5" thickTop="1" thickBot="1">
      <c r="A4" s="12" t="s">
        <v>260</v>
      </c>
      <c r="B4" s="13" t="s">
        <v>261</v>
      </c>
      <c r="C4" s="13" t="s">
        <v>262</v>
      </c>
      <c r="D4" s="13" t="s">
        <v>263</v>
      </c>
      <c r="E4" s="13" t="s">
        <v>128</v>
      </c>
    </row>
    <row r="5" spans="1:5" ht="13.5" thickTop="1">
      <c r="A5" s="14" t="s">
        <v>22</v>
      </c>
      <c r="B5" s="15">
        <v>1240</v>
      </c>
      <c r="C5" s="16">
        <v>65215.85</v>
      </c>
      <c r="D5" s="15">
        <v>3498</v>
      </c>
      <c r="E5" s="17">
        <v>121363.15</v>
      </c>
    </row>
    <row r="6" spans="1:5">
      <c r="A6" s="18" t="s">
        <v>10</v>
      </c>
      <c r="B6" s="19">
        <v>19124596.07</v>
      </c>
      <c r="C6" s="20">
        <v>25042886.780000001</v>
      </c>
      <c r="D6" s="19">
        <v>22622090.640000001</v>
      </c>
      <c r="E6" s="21">
        <v>27586086.23</v>
      </c>
    </row>
    <row r="7" spans="1:5">
      <c r="A7" s="14" t="s">
        <v>18</v>
      </c>
      <c r="B7" s="15">
        <v>12611122.939999999</v>
      </c>
      <c r="C7" s="16">
        <v>95073805.510000005</v>
      </c>
      <c r="D7" s="15">
        <v>14538873.5</v>
      </c>
      <c r="E7" s="17">
        <v>107392887.73999999</v>
      </c>
    </row>
    <row r="8" spans="1:5">
      <c r="A8" s="18" t="s">
        <v>3</v>
      </c>
      <c r="B8" s="19">
        <v>34223940.700000003</v>
      </c>
      <c r="C8" s="20">
        <v>45300351.210000001</v>
      </c>
      <c r="D8" s="19">
        <v>41256253.575999998</v>
      </c>
      <c r="E8" s="21">
        <v>68767748.260000005</v>
      </c>
    </row>
    <row r="9" spans="1:5">
      <c r="A9" s="14" t="s">
        <v>7</v>
      </c>
      <c r="B9" s="15">
        <v>69934.81</v>
      </c>
      <c r="C9" s="16">
        <v>523993.66</v>
      </c>
      <c r="D9" s="15">
        <v>80718.55</v>
      </c>
      <c r="E9" s="17">
        <v>492070.45</v>
      </c>
    </row>
    <row r="10" spans="1:5">
      <c r="A10" s="18" t="s">
        <v>19</v>
      </c>
      <c r="B10" s="19">
        <v>111720</v>
      </c>
      <c r="C10" s="20">
        <v>75411</v>
      </c>
      <c r="D10" s="19">
        <v>85363.47</v>
      </c>
      <c r="E10" s="21">
        <v>78916.600000000006</v>
      </c>
    </row>
    <row r="11" spans="1:5">
      <c r="A11" s="14" t="s">
        <v>8</v>
      </c>
      <c r="B11" s="15">
        <v>1432614.75</v>
      </c>
      <c r="C11" s="16">
        <v>3308276.14</v>
      </c>
      <c r="D11" s="15">
        <v>3558852.83</v>
      </c>
      <c r="E11" s="17">
        <v>6452297.9900000002</v>
      </c>
    </row>
    <row r="12" spans="1:5" ht="13.5" thickBot="1">
      <c r="A12" s="22" t="s">
        <v>162</v>
      </c>
      <c r="B12" s="23">
        <v>67575169.269999996</v>
      </c>
      <c r="C12" s="24">
        <v>169389940.15000001</v>
      </c>
      <c r="D12" s="23">
        <v>82145650.566</v>
      </c>
      <c r="E12" s="25">
        <v>210891370.41999999</v>
      </c>
    </row>
    <row r="13" spans="1:5" ht="13.5" thickTop="1"/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3" tint="0.39997558519241921"/>
  </sheetPr>
  <dimension ref="A1:Q566"/>
  <sheetViews>
    <sheetView view="pageBreakPreview" topLeftCell="A540" zoomScale="85" zoomScaleNormal="100" zoomScaleSheetLayoutView="85" workbookViewId="0">
      <selection activeCell="F540" sqref="F540"/>
    </sheetView>
  </sheetViews>
  <sheetFormatPr defaultRowHeight="10.5"/>
  <cols>
    <col min="1" max="1" width="17.28515625" style="88" bestFit="1" customWidth="1"/>
    <col min="2" max="2" width="98" style="88" bestFit="1" customWidth="1"/>
    <col min="3" max="3" width="18.7109375" style="88" customWidth="1"/>
    <col min="4" max="4" width="11.28515625" style="89" bestFit="1" customWidth="1"/>
    <col min="5" max="6" width="13.42578125" style="89" bestFit="1" customWidth="1"/>
    <col min="7" max="7" width="11.28515625" style="89" bestFit="1" customWidth="1"/>
    <col min="8" max="9" width="13.42578125" style="89" bestFit="1" customWidth="1"/>
    <col min="10" max="10" width="9.28515625" style="80" customWidth="1"/>
    <col min="11" max="12" width="11.7109375" style="80" bestFit="1" customWidth="1"/>
    <col min="13" max="15" width="8.5703125" style="80" customWidth="1"/>
    <col min="16" max="16" width="8" style="80" customWidth="1"/>
    <col min="17" max="16384" width="9.140625" style="88"/>
  </cols>
  <sheetData>
    <row r="1" spans="1:16" ht="12.75" customHeight="1">
      <c r="A1" s="165" t="s">
        <v>718</v>
      </c>
      <c r="B1" s="165"/>
      <c r="C1" s="165"/>
      <c r="D1" s="166"/>
      <c r="E1" s="166"/>
      <c r="F1" s="166"/>
      <c r="G1" s="166"/>
      <c r="H1" s="166"/>
      <c r="I1" s="134"/>
    </row>
    <row r="2" spans="1:16" ht="12.75" customHeight="1">
      <c r="A2" s="167" t="s">
        <v>870</v>
      </c>
      <c r="B2" s="168"/>
      <c r="C2" s="168"/>
      <c r="D2" s="168"/>
      <c r="E2" s="168"/>
      <c r="F2" s="168"/>
      <c r="G2" s="168"/>
      <c r="H2" s="168"/>
      <c r="I2" s="135"/>
    </row>
    <row r="3" spans="1:16" ht="12.75" customHeight="1">
      <c r="A3" s="169" t="s">
        <v>629</v>
      </c>
      <c r="B3" s="169"/>
      <c r="C3" s="169"/>
      <c r="D3" s="169"/>
      <c r="E3" s="169"/>
      <c r="F3" s="169"/>
      <c r="G3" s="169"/>
      <c r="H3" s="169"/>
      <c r="I3" s="136"/>
    </row>
    <row r="4" spans="1:16" ht="31.5">
      <c r="A4" s="54" t="s">
        <v>125</v>
      </c>
      <c r="B4" s="54" t="s">
        <v>126</v>
      </c>
      <c r="C4" s="54" t="s">
        <v>127</v>
      </c>
      <c r="D4" s="55" t="s">
        <v>683</v>
      </c>
      <c r="E4" s="55" t="s">
        <v>684</v>
      </c>
      <c r="F4" s="55" t="s">
        <v>717</v>
      </c>
      <c r="G4" s="55" t="s">
        <v>740</v>
      </c>
      <c r="H4" s="55" t="s">
        <v>741</v>
      </c>
      <c r="I4" s="55" t="s">
        <v>742</v>
      </c>
      <c r="J4" s="86" t="s">
        <v>78</v>
      </c>
      <c r="K4" s="87" t="s">
        <v>79</v>
      </c>
      <c r="L4" s="87" t="s">
        <v>656</v>
      </c>
      <c r="M4" s="87" t="s">
        <v>685</v>
      </c>
      <c r="N4" s="87" t="s">
        <v>743</v>
      </c>
      <c r="O4" s="87" t="s">
        <v>686</v>
      </c>
      <c r="P4" s="87" t="s">
        <v>744</v>
      </c>
    </row>
    <row r="5" spans="1:16" ht="11.25" customHeight="1">
      <c r="A5" s="60" t="s">
        <v>602</v>
      </c>
      <c r="B5" s="60" t="s">
        <v>603</v>
      </c>
      <c r="C5" s="60" t="s">
        <v>41</v>
      </c>
      <c r="D5" s="61">
        <v>100</v>
      </c>
      <c r="E5" s="61">
        <v>11325.07</v>
      </c>
      <c r="F5" s="61">
        <v>10050</v>
      </c>
      <c r="G5" s="61">
        <v>261.5</v>
      </c>
      <c r="H5" s="61">
        <v>21745.03</v>
      </c>
      <c r="I5" s="61">
        <v>18510</v>
      </c>
      <c r="J5" s="80">
        <f>(G5-D5)*100/D5</f>
        <v>161.5</v>
      </c>
      <c r="K5" s="80">
        <f>(H5-E5)*100/E5</f>
        <v>92.007908118890199</v>
      </c>
      <c r="L5" s="80">
        <f t="shared" ref="L5:L68" si="0">(I5-F5)*100/F5</f>
        <v>84.179104477611943</v>
      </c>
      <c r="M5" s="80">
        <f>E5/D5</f>
        <v>113.25069999999999</v>
      </c>
      <c r="N5" s="80">
        <f>H5/G5</f>
        <v>83.154990439770543</v>
      </c>
      <c r="O5" s="80">
        <f>F5/D5</f>
        <v>100.5</v>
      </c>
      <c r="P5" s="80">
        <f>I5/G5</f>
        <v>70.783938814531552</v>
      </c>
    </row>
    <row r="6" spans="1:16" ht="11.25" customHeight="1">
      <c r="A6" s="60" t="s">
        <v>515</v>
      </c>
      <c r="B6" s="60" t="s">
        <v>516</v>
      </c>
      <c r="C6" s="60" t="s">
        <v>62</v>
      </c>
      <c r="D6" s="61"/>
      <c r="E6" s="61"/>
      <c r="F6" s="61"/>
      <c r="G6" s="61">
        <v>17.8</v>
      </c>
      <c r="H6" s="61">
        <v>25940</v>
      </c>
      <c r="I6" s="61">
        <v>23291.74</v>
      </c>
      <c r="N6" s="80">
        <f t="shared" ref="N6:N69" si="1">H6/G6</f>
        <v>1457.3033707865168</v>
      </c>
      <c r="P6" s="80">
        <f t="shared" ref="P6:P69" si="2">I6/G6</f>
        <v>1308.5247191011235</v>
      </c>
    </row>
    <row r="7" spans="1:16" ht="11.25" customHeight="1">
      <c r="A7" s="60" t="s">
        <v>515</v>
      </c>
      <c r="B7" s="60" t="s">
        <v>516</v>
      </c>
      <c r="C7" s="60" t="s">
        <v>850</v>
      </c>
      <c r="D7" s="61"/>
      <c r="E7" s="61"/>
      <c r="F7" s="61"/>
      <c r="G7" s="61">
        <v>180.9</v>
      </c>
      <c r="H7" s="61">
        <v>331000</v>
      </c>
      <c r="I7" s="61">
        <v>281605.46999999997</v>
      </c>
      <c r="N7" s="80">
        <f t="shared" si="1"/>
        <v>1829.7401879491431</v>
      </c>
      <c r="P7" s="80">
        <f t="shared" si="2"/>
        <v>1556.6913764510778</v>
      </c>
    </row>
    <row r="8" spans="1:16" ht="11.25" customHeight="1">
      <c r="A8" s="60" t="s">
        <v>515</v>
      </c>
      <c r="B8" s="60" t="s">
        <v>516</v>
      </c>
      <c r="C8" s="60" t="s">
        <v>151</v>
      </c>
      <c r="D8" s="61">
        <v>750</v>
      </c>
      <c r="E8" s="61">
        <v>141183.88</v>
      </c>
      <c r="F8" s="61">
        <v>125144.22</v>
      </c>
      <c r="G8" s="61">
        <v>250</v>
      </c>
      <c r="H8" s="61">
        <v>44518.28</v>
      </c>
      <c r="I8" s="61">
        <v>37948</v>
      </c>
      <c r="J8" s="80">
        <f t="shared" ref="J8:J69" si="3">(G8-D8)*100/D8</f>
        <v>-66.666666666666671</v>
      </c>
      <c r="K8" s="80">
        <f t="shared" ref="K8:L69" si="4">(H8-E8)*100/E8</f>
        <v>-68.467873244452548</v>
      </c>
      <c r="L8" s="80">
        <f t="shared" si="0"/>
        <v>-69.676585942203317</v>
      </c>
      <c r="M8" s="80">
        <f t="shared" ref="M8:M69" si="5">E8/D8</f>
        <v>188.24517333333333</v>
      </c>
      <c r="N8" s="80">
        <f t="shared" si="1"/>
        <v>178.07311999999999</v>
      </c>
      <c r="O8" s="80">
        <f t="shared" ref="O8:O69" si="6">F8/D8</f>
        <v>166.85896</v>
      </c>
      <c r="P8" s="80">
        <f t="shared" si="2"/>
        <v>151.792</v>
      </c>
    </row>
    <row r="9" spans="1:16" ht="11.25" customHeight="1">
      <c r="A9" s="60" t="s">
        <v>515</v>
      </c>
      <c r="B9" s="60" t="s">
        <v>516</v>
      </c>
      <c r="C9" s="60" t="s">
        <v>49</v>
      </c>
      <c r="D9" s="61"/>
      <c r="E9" s="61"/>
      <c r="F9" s="61"/>
      <c r="G9" s="61">
        <v>2</v>
      </c>
      <c r="H9" s="61">
        <v>2800</v>
      </c>
      <c r="I9" s="61">
        <v>2627</v>
      </c>
      <c r="N9" s="80">
        <f t="shared" si="1"/>
        <v>1400</v>
      </c>
      <c r="P9" s="80">
        <f t="shared" si="2"/>
        <v>1313.5</v>
      </c>
    </row>
    <row r="10" spans="1:16" ht="11.25" customHeight="1">
      <c r="A10" s="60" t="s">
        <v>515</v>
      </c>
      <c r="B10" s="60" t="s">
        <v>516</v>
      </c>
      <c r="C10" s="60" t="s">
        <v>604</v>
      </c>
      <c r="D10" s="61">
        <v>20325</v>
      </c>
      <c r="E10" s="61">
        <v>862541.04</v>
      </c>
      <c r="F10" s="61">
        <v>763856.62</v>
      </c>
      <c r="G10" s="61">
        <v>6425</v>
      </c>
      <c r="H10" s="61">
        <v>280993.3</v>
      </c>
      <c r="I10" s="61">
        <v>248528.45</v>
      </c>
      <c r="J10" s="80">
        <f t="shared" si="3"/>
        <v>-68.388683886838862</v>
      </c>
      <c r="K10" s="80">
        <f t="shared" si="4"/>
        <v>-67.422616783544584</v>
      </c>
      <c r="L10" s="80">
        <f t="shared" si="0"/>
        <v>-67.463992129831908</v>
      </c>
      <c r="M10" s="80">
        <f t="shared" si="5"/>
        <v>42.437443542435425</v>
      </c>
      <c r="N10" s="80">
        <f t="shared" si="1"/>
        <v>43.734365758754862</v>
      </c>
      <c r="O10" s="80">
        <f t="shared" si="6"/>
        <v>37.58212152521525</v>
      </c>
      <c r="P10" s="80">
        <f t="shared" si="2"/>
        <v>38.681470817120626</v>
      </c>
    </row>
    <row r="11" spans="1:16" ht="11.25" customHeight="1">
      <c r="A11" s="60" t="s">
        <v>518</v>
      </c>
      <c r="B11" s="60" t="s">
        <v>519</v>
      </c>
      <c r="C11" s="60" t="s">
        <v>850</v>
      </c>
      <c r="D11" s="61"/>
      <c r="E11" s="61"/>
      <c r="F11" s="61"/>
      <c r="G11" s="61">
        <v>0.9</v>
      </c>
      <c r="H11" s="61">
        <v>1000</v>
      </c>
      <c r="I11" s="61">
        <v>873.56</v>
      </c>
      <c r="N11" s="80">
        <f t="shared" si="1"/>
        <v>1111.1111111111111</v>
      </c>
      <c r="P11" s="80">
        <f t="shared" si="2"/>
        <v>970.62222222222215</v>
      </c>
    </row>
    <row r="12" spans="1:16" ht="11.25" customHeight="1">
      <c r="A12" s="60" t="s">
        <v>518</v>
      </c>
      <c r="B12" s="60" t="s">
        <v>519</v>
      </c>
      <c r="C12" s="60" t="s">
        <v>151</v>
      </c>
      <c r="D12" s="61">
        <v>655</v>
      </c>
      <c r="E12" s="61">
        <v>131687.5</v>
      </c>
      <c r="F12" s="61">
        <v>119138.32</v>
      </c>
      <c r="G12" s="61">
        <v>250</v>
      </c>
      <c r="H12" s="61">
        <v>53726.33</v>
      </c>
      <c r="I12" s="61">
        <v>47935</v>
      </c>
      <c r="J12" s="80">
        <f t="shared" si="3"/>
        <v>-61.832061068702288</v>
      </c>
      <c r="K12" s="80">
        <f t="shared" si="4"/>
        <v>-59.201647840531564</v>
      </c>
      <c r="L12" s="80">
        <f t="shared" si="0"/>
        <v>-59.765254369878647</v>
      </c>
      <c r="M12" s="80">
        <f t="shared" si="5"/>
        <v>201.04961832061068</v>
      </c>
      <c r="N12" s="80">
        <f t="shared" si="1"/>
        <v>214.90532000000002</v>
      </c>
      <c r="O12" s="80">
        <f t="shared" si="6"/>
        <v>181.89056488549619</v>
      </c>
      <c r="P12" s="80">
        <f t="shared" si="2"/>
        <v>191.74</v>
      </c>
    </row>
    <row r="13" spans="1:16" ht="11.25" customHeight="1">
      <c r="A13" s="60" t="s">
        <v>518</v>
      </c>
      <c r="B13" s="60" t="s">
        <v>519</v>
      </c>
      <c r="C13" s="60" t="s">
        <v>48</v>
      </c>
      <c r="D13" s="61">
        <v>566</v>
      </c>
      <c r="E13" s="61">
        <v>70155.55</v>
      </c>
      <c r="F13" s="61">
        <v>62836.77</v>
      </c>
      <c r="G13" s="61">
        <v>198</v>
      </c>
      <c r="H13" s="61">
        <v>207100.46</v>
      </c>
      <c r="I13" s="61">
        <v>189012.78</v>
      </c>
      <c r="J13" s="80">
        <f t="shared" si="3"/>
        <v>-65.017667844522961</v>
      </c>
      <c r="K13" s="80">
        <f t="shared" si="4"/>
        <v>195.20181938563661</v>
      </c>
      <c r="L13" s="80">
        <f t="shared" si="0"/>
        <v>200.79964326619591</v>
      </c>
      <c r="M13" s="80">
        <f t="shared" si="5"/>
        <v>123.94973498233216</v>
      </c>
      <c r="N13" s="80">
        <f t="shared" si="1"/>
        <v>1045.9619191919192</v>
      </c>
      <c r="O13" s="80">
        <f t="shared" si="6"/>
        <v>111.01902826855122</v>
      </c>
      <c r="P13" s="80">
        <f t="shared" si="2"/>
        <v>954.61</v>
      </c>
    </row>
    <row r="14" spans="1:16" ht="11.25" customHeight="1">
      <c r="A14" s="60" t="s">
        <v>518</v>
      </c>
      <c r="B14" s="60" t="s">
        <v>519</v>
      </c>
      <c r="C14" s="60" t="s">
        <v>604</v>
      </c>
      <c r="D14" s="61">
        <v>43905</v>
      </c>
      <c r="E14" s="61">
        <v>2934025.83</v>
      </c>
      <c r="F14" s="61">
        <v>2612343.38</v>
      </c>
      <c r="G14" s="61">
        <v>38580</v>
      </c>
      <c r="H14" s="61">
        <v>2672659.92</v>
      </c>
      <c r="I14" s="61">
        <v>2417471.5499999998</v>
      </c>
      <c r="J14" s="80">
        <f t="shared" si="3"/>
        <v>-12.128459173214896</v>
      </c>
      <c r="K14" s="80">
        <f t="shared" si="4"/>
        <v>-8.9080984675584851</v>
      </c>
      <c r="L14" s="80">
        <f t="shared" si="0"/>
        <v>-7.4596560119902797</v>
      </c>
      <c r="M14" s="80">
        <f t="shared" si="5"/>
        <v>66.826690126409289</v>
      </c>
      <c r="N14" s="80">
        <f t="shared" si="1"/>
        <v>69.275788491446349</v>
      </c>
      <c r="O14" s="80">
        <f t="shared" si="6"/>
        <v>59.499906161029493</v>
      </c>
      <c r="P14" s="80">
        <f t="shared" si="2"/>
        <v>62.66126360808709</v>
      </c>
    </row>
    <row r="15" spans="1:16" ht="11.25" customHeight="1">
      <c r="A15" s="60" t="s">
        <v>518</v>
      </c>
      <c r="B15" s="60" t="s">
        <v>519</v>
      </c>
      <c r="C15" s="60" t="s">
        <v>107</v>
      </c>
      <c r="D15" s="61"/>
      <c r="E15" s="61"/>
      <c r="F15" s="61"/>
      <c r="G15" s="61">
        <v>2100</v>
      </c>
      <c r="H15" s="61">
        <v>282000</v>
      </c>
      <c r="I15" s="61">
        <v>252790.7</v>
      </c>
      <c r="N15" s="80">
        <f t="shared" si="1"/>
        <v>134.28571428571428</v>
      </c>
      <c r="P15" s="80">
        <f t="shared" si="2"/>
        <v>120.37652380952382</v>
      </c>
    </row>
    <row r="16" spans="1:16" ht="11.25" customHeight="1">
      <c r="A16" s="60" t="s">
        <v>279</v>
      </c>
      <c r="B16" s="60" t="s">
        <v>447</v>
      </c>
      <c r="C16" s="60" t="s">
        <v>47</v>
      </c>
      <c r="D16" s="61">
        <v>191</v>
      </c>
      <c r="E16" s="61">
        <v>649.05999999999995</v>
      </c>
      <c r="F16" s="61">
        <v>578.78</v>
      </c>
      <c r="G16" s="61">
        <v>22260</v>
      </c>
      <c r="H16" s="61">
        <v>66460.17</v>
      </c>
      <c r="I16" s="61">
        <v>62135.63</v>
      </c>
      <c r="J16" s="80">
        <f t="shared" si="3"/>
        <v>11554.450261780104</v>
      </c>
      <c r="K16" s="80">
        <f t="shared" si="4"/>
        <v>10139.449357532432</v>
      </c>
      <c r="L16" s="80">
        <f t="shared" si="0"/>
        <v>10635.621479664122</v>
      </c>
      <c r="M16" s="80">
        <f t="shared" si="5"/>
        <v>3.3982198952879576</v>
      </c>
      <c r="N16" s="80">
        <f t="shared" si="1"/>
        <v>2.9856320754716981</v>
      </c>
      <c r="O16" s="80">
        <f t="shared" si="6"/>
        <v>3.0302617801047118</v>
      </c>
      <c r="P16" s="80">
        <f t="shared" si="2"/>
        <v>2.7913580413297394</v>
      </c>
    </row>
    <row r="17" spans="1:16" ht="11.25" customHeight="1">
      <c r="A17" s="60" t="s">
        <v>279</v>
      </c>
      <c r="B17" s="60" t="s">
        <v>447</v>
      </c>
      <c r="C17" s="60" t="s">
        <v>59</v>
      </c>
      <c r="D17" s="61"/>
      <c r="E17" s="61"/>
      <c r="F17" s="61"/>
      <c r="G17" s="61">
        <v>220</v>
      </c>
      <c r="H17" s="61">
        <v>1213.1300000000001</v>
      </c>
      <c r="I17" s="61">
        <v>1135.4000000000001</v>
      </c>
      <c r="N17" s="80">
        <f t="shared" si="1"/>
        <v>5.5142272727272736</v>
      </c>
      <c r="P17" s="80">
        <f t="shared" si="2"/>
        <v>5.1609090909090911</v>
      </c>
    </row>
    <row r="18" spans="1:16" ht="11.25" customHeight="1">
      <c r="A18" s="60" t="s">
        <v>279</v>
      </c>
      <c r="B18" s="60" t="s">
        <v>447</v>
      </c>
      <c r="C18" s="60" t="s">
        <v>134</v>
      </c>
      <c r="D18" s="61">
        <v>10225</v>
      </c>
      <c r="E18" s="61">
        <v>52364.67</v>
      </c>
      <c r="F18" s="61">
        <v>46012.5</v>
      </c>
      <c r="G18" s="61">
        <v>3050</v>
      </c>
      <c r="H18" s="61">
        <v>11009.18</v>
      </c>
      <c r="I18" s="61">
        <v>10308.19</v>
      </c>
      <c r="J18" s="80">
        <f t="shared" si="3"/>
        <v>-70.171149144254272</v>
      </c>
      <c r="K18" s="80">
        <f t="shared" si="4"/>
        <v>-78.975939311753521</v>
      </c>
      <c r="L18" s="80">
        <f t="shared" si="0"/>
        <v>-77.596979081771252</v>
      </c>
      <c r="M18" s="80">
        <f t="shared" si="5"/>
        <v>5.1212391198044012</v>
      </c>
      <c r="N18" s="80">
        <f t="shared" si="1"/>
        <v>3.609567213114754</v>
      </c>
      <c r="O18" s="80">
        <f t="shared" si="6"/>
        <v>4.5</v>
      </c>
      <c r="P18" s="80">
        <f t="shared" si="2"/>
        <v>3.3797344262295081</v>
      </c>
    </row>
    <row r="19" spans="1:16" ht="11.25" customHeight="1">
      <c r="A19" s="60" t="s">
        <v>279</v>
      </c>
      <c r="B19" s="60" t="s">
        <v>447</v>
      </c>
      <c r="C19" s="60" t="s">
        <v>62</v>
      </c>
      <c r="D19" s="61"/>
      <c r="E19" s="61"/>
      <c r="F19" s="61"/>
      <c r="G19" s="61">
        <v>20</v>
      </c>
      <c r="H19" s="61">
        <v>68.459999999999994</v>
      </c>
      <c r="I19" s="61">
        <v>60.35</v>
      </c>
      <c r="N19" s="80">
        <f t="shared" si="1"/>
        <v>3.4229999999999996</v>
      </c>
      <c r="P19" s="80">
        <f t="shared" si="2"/>
        <v>3.0175000000000001</v>
      </c>
    </row>
    <row r="20" spans="1:16" ht="11.25" customHeight="1">
      <c r="A20" s="60" t="s">
        <v>279</v>
      </c>
      <c r="B20" s="60" t="s">
        <v>447</v>
      </c>
      <c r="C20" s="60" t="s">
        <v>81</v>
      </c>
      <c r="D20" s="61">
        <v>45</v>
      </c>
      <c r="E20" s="61">
        <v>130.18</v>
      </c>
      <c r="F20" s="61">
        <v>115.38</v>
      </c>
      <c r="G20" s="61">
        <v>29748</v>
      </c>
      <c r="H20" s="61">
        <v>80997.89</v>
      </c>
      <c r="I20" s="61">
        <v>75663.95</v>
      </c>
      <c r="J20" s="80">
        <f t="shared" si="3"/>
        <v>66006.666666666672</v>
      </c>
      <c r="K20" s="80">
        <f t="shared" si="4"/>
        <v>62119.918574281764</v>
      </c>
      <c r="L20" s="80">
        <f t="shared" si="0"/>
        <v>65478.046455191536</v>
      </c>
      <c r="M20" s="80">
        <f t="shared" si="5"/>
        <v>2.8928888888888888</v>
      </c>
      <c r="N20" s="80">
        <f t="shared" si="1"/>
        <v>2.7228011967191073</v>
      </c>
      <c r="O20" s="80">
        <f t="shared" si="6"/>
        <v>2.5640000000000001</v>
      </c>
      <c r="P20" s="80">
        <f t="shared" si="2"/>
        <v>2.5434970418179375</v>
      </c>
    </row>
    <row r="21" spans="1:16" ht="11.25" customHeight="1">
      <c r="A21" s="60" t="s">
        <v>279</v>
      </c>
      <c r="B21" s="60" t="s">
        <v>447</v>
      </c>
      <c r="C21" s="60" t="s">
        <v>41</v>
      </c>
      <c r="D21" s="61">
        <v>540</v>
      </c>
      <c r="E21" s="61">
        <v>1588.3</v>
      </c>
      <c r="F21" s="61">
        <v>1421.23</v>
      </c>
      <c r="G21" s="61"/>
      <c r="H21" s="61"/>
      <c r="I21" s="61"/>
      <c r="J21" s="80">
        <f t="shared" si="3"/>
        <v>-100</v>
      </c>
      <c r="K21" s="80">
        <f t="shared" si="4"/>
        <v>-100</v>
      </c>
      <c r="L21" s="80">
        <f t="shared" si="0"/>
        <v>-100</v>
      </c>
      <c r="M21" s="80">
        <f t="shared" si="5"/>
        <v>2.9412962962962963</v>
      </c>
      <c r="O21" s="80">
        <f t="shared" si="6"/>
        <v>2.6319074074074074</v>
      </c>
    </row>
    <row r="22" spans="1:16" ht="11.25" customHeight="1">
      <c r="A22" s="60" t="s">
        <v>279</v>
      </c>
      <c r="B22" s="60" t="s">
        <v>447</v>
      </c>
      <c r="C22" s="60" t="s">
        <v>61</v>
      </c>
      <c r="D22" s="61">
        <v>500</v>
      </c>
      <c r="E22" s="61">
        <v>3795.03</v>
      </c>
      <c r="F22" s="61">
        <v>3387</v>
      </c>
      <c r="G22" s="61"/>
      <c r="H22" s="61"/>
      <c r="I22" s="61"/>
      <c r="J22" s="80">
        <f t="shared" si="3"/>
        <v>-100</v>
      </c>
      <c r="K22" s="80">
        <f t="shared" si="4"/>
        <v>-100</v>
      </c>
      <c r="L22" s="80">
        <f t="shared" si="0"/>
        <v>-100</v>
      </c>
      <c r="M22" s="80">
        <f t="shared" si="5"/>
        <v>7.5900600000000003</v>
      </c>
      <c r="O22" s="80">
        <f t="shared" si="6"/>
        <v>6.774</v>
      </c>
    </row>
    <row r="23" spans="1:16" ht="11.25" customHeight="1">
      <c r="A23" s="60" t="s">
        <v>279</v>
      </c>
      <c r="B23" s="60" t="s">
        <v>447</v>
      </c>
      <c r="C23" s="60" t="s">
        <v>710</v>
      </c>
      <c r="D23" s="61"/>
      <c r="E23" s="61"/>
      <c r="F23" s="61"/>
      <c r="G23" s="61">
        <v>1000</v>
      </c>
      <c r="H23" s="61">
        <v>5612.91</v>
      </c>
      <c r="I23" s="61">
        <v>4750</v>
      </c>
      <c r="N23" s="80">
        <f t="shared" si="1"/>
        <v>5.6129100000000003</v>
      </c>
      <c r="P23" s="80">
        <f t="shared" si="2"/>
        <v>4.75</v>
      </c>
    </row>
    <row r="24" spans="1:16" ht="11.25" customHeight="1">
      <c r="A24" s="60" t="s">
        <v>279</v>
      </c>
      <c r="B24" s="60" t="s">
        <v>447</v>
      </c>
      <c r="C24" s="60" t="s">
        <v>94</v>
      </c>
      <c r="D24" s="61">
        <v>94000</v>
      </c>
      <c r="E24" s="61">
        <v>296267.08</v>
      </c>
      <c r="F24" s="61">
        <v>265841</v>
      </c>
      <c r="G24" s="61">
        <v>425863</v>
      </c>
      <c r="H24" s="61">
        <v>1259306.71</v>
      </c>
      <c r="I24" s="61">
        <v>1119771.6299999999</v>
      </c>
      <c r="J24" s="80">
        <f t="shared" si="3"/>
        <v>353.04574468085104</v>
      </c>
      <c r="K24" s="80">
        <f t="shared" si="4"/>
        <v>325.05792746193731</v>
      </c>
      <c r="L24" s="80">
        <f t="shared" si="0"/>
        <v>321.21855921396616</v>
      </c>
      <c r="M24" s="80">
        <f t="shared" si="5"/>
        <v>3.1517774468085107</v>
      </c>
      <c r="N24" s="80">
        <f t="shared" si="1"/>
        <v>2.9570700201708062</v>
      </c>
      <c r="O24" s="80">
        <f t="shared" si="6"/>
        <v>2.828095744680851</v>
      </c>
      <c r="P24" s="80">
        <f t="shared" si="2"/>
        <v>2.629417512204629</v>
      </c>
    </row>
    <row r="25" spans="1:16" ht="11.25" customHeight="1">
      <c r="A25" s="60" t="s">
        <v>279</v>
      </c>
      <c r="B25" s="60" t="s">
        <v>447</v>
      </c>
      <c r="C25" s="60" t="s">
        <v>70</v>
      </c>
      <c r="D25" s="61">
        <v>635276</v>
      </c>
      <c r="E25" s="61">
        <v>2087500.85</v>
      </c>
      <c r="F25" s="61">
        <v>1870360.29</v>
      </c>
      <c r="G25" s="61">
        <v>981934</v>
      </c>
      <c r="H25" s="61">
        <v>2800017.66</v>
      </c>
      <c r="I25" s="61">
        <v>2525641.7400000002</v>
      </c>
      <c r="J25" s="80">
        <f t="shared" si="3"/>
        <v>54.568093238214573</v>
      </c>
      <c r="K25" s="80">
        <f t="shared" si="4"/>
        <v>34.132527898132352</v>
      </c>
      <c r="L25" s="80">
        <f t="shared" si="0"/>
        <v>35.035038623494309</v>
      </c>
      <c r="M25" s="80">
        <f t="shared" si="5"/>
        <v>3.2859746787223192</v>
      </c>
      <c r="N25" s="80">
        <f t="shared" si="1"/>
        <v>2.8515334635525402</v>
      </c>
      <c r="O25" s="80">
        <f t="shared" si="6"/>
        <v>2.9441696050220694</v>
      </c>
      <c r="P25" s="80">
        <f t="shared" si="2"/>
        <v>2.572109469679225</v>
      </c>
    </row>
    <row r="26" spans="1:16" ht="11.25" customHeight="1">
      <c r="A26" s="60" t="s">
        <v>279</v>
      </c>
      <c r="B26" s="60" t="s">
        <v>447</v>
      </c>
      <c r="C26" s="60" t="s">
        <v>66</v>
      </c>
      <c r="D26" s="61">
        <v>1308336</v>
      </c>
      <c r="E26" s="61">
        <v>5391061.6100000003</v>
      </c>
      <c r="F26" s="61">
        <v>4795681.24</v>
      </c>
      <c r="G26" s="61">
        <v>1022974</v>
      </c>
      <c r="H26" s="61">
        <v>3451623.49</v>
      </c>
      <c r="I26" s="61">
        <v>3084986.71</v>
      </c>
      <c r="J26" s="80">
        <f t="shared" si="3"/>
        <v>-21.811063824583286</v>
      </c>
      <c r="K26" s="80">
        <f t="shared" si="4"/>
        <v>-35.975068739754207</v>
      </c>
      <c r="L26" s="80">
        <f t="shared" si="0"/>
        <v>-35.671564567956985</v>
      </c>
      <c r="M26" s="80">
        <f t="shared" si="5"/>
        <v>4.1205482460163143</v>
      </c>
      <c r="N26" s="80">
        <f t="shared" si="1"/>
        <v>3.3741067612666598</v>
      </c>
      <c r="O26" s="80">
        <f t="shared" si="6"/>
        <v>3.6654813748150326</v>
      </c>
      <c r="P26" s="80">
        <f t="shared" si="2"/>
        <v>3.0157039279590685</v>
      </c>
    </row>
    <row r="27" spans="1:16" ht="11.25" customHeight="1">
      <c r="A27" s="60" t="s">
        <v>279</v>
      </c>
      <c r="B27" s="60" t="s">
        <v>447</v>
      </c>
      <c r="C27" s="60" t="s">
        <v>48</v>
      </c>
      <c r="D27" s="61">
        <v>50</v>
      </c>
      <c r="E27" s="61">
        <v>137.35</v>
      </c>
      <c r="F27" s="61">
        <v>123.23</v>
      </c>
      <c r="G27" s="61"/>
      <c r="H27" s="61"/>
      <c r="I27" s="61"/>
      <c r="J27" s="80">
        <f t="shared" si="3"/>
        <v>-100</v>
      </c>
      <c r="K27" s="80">
        <f t="shared" si="4"/>
        <v>-100</v>
      </c>
      <c r="L27" s="80">
        <f t="shared" si="0"/>
        <v>-100</v>
      </c>
      <c r="M27" s="80">
        <f t="shared" si="5"/>
        <v>2.7469999999999999</v>
      </c>
      <c r="O27" s="80">
        <f t="shared" si="6"/>
        <v>2.4645999999999999</v>
      </c>
    </row>
    <row r="28" spans="1:16" ht="11.25" customHeight="1">
      <c r="A28" s="60" t="s">
        <v>279</v>
      </c>
      <c r="B28" s="60" t="s">
        <v>447</v>
      </c>
      <c r="C28" s="60" t="s">
        <v>345</v>
      </c>
      <c r="D28" s="61">
        <v>74266</v>
      </c>
      <c r="E28" s="61">
        <v>237207.03</v>
      </c>
      <c r="F28" s="61">
        <v>212440.08</v>
      </c>
      <c r="G28" s="61">
        <v>111308</v>
      </c>
      <c r="H28" s="61">
        <v>338078.4</v>
      </c>
      <c r="I28" s="61">
        <v>303295.21000000002</v>
      </c>
      <c r="J28" s="80">
        <f t="shared" si="3"/>
        <v>49.877467481754771</v>
      </c>
      <c r="K28" s="80">
        <f t="shared" si="4"/>
        <v>42.524612360771947</v>
      </c>
      <c r="L28" s="80">
        <f t="shared" si="0"/>
        <v>42.767414698770608</v>
      </c>
      <c r="M28" s="80">
        <f t="shared" si="5"/>
        <v>3.1940192012495623</v>
      </c>
      <c r="N28" s="80">
        <f t="shared" si="1"/>
        <v>3.0373234628238763</v>
      </c>
      <c r="O28" s="80">
        <f t="shared" si="6"/>
        <v>2.8605294481997143</v>
      </c>
      <c r="P28" s="80">
        <f t="shared" si="2"/>
        <v>2.7248284939087939</v>
      </c>
    </row>
    <row r="29" spans="1:16" ht="11.25" customHeight="1">
      <c r="A29" s="60" t="s">
        <v>279</v>
      </c>
      <c r="B29" s="60" t="s">
        <v>447</v>
      </c>
      <c r="C29" s="60" t="s">
        <v>43</v>
      </c>
      <c r="D29" s="61"/>
      <c r="E29" s="61"/>
      <c r="F29" s="61"/>
      <c r="G29" s="61">
        <v>35988</v>
      </c>
      <c r="H29" s="61">
        <v>99205.6</v>
      </c>
      <c r="I29" s="61">
        <v>86867.58</v>
      </c>
      <c r="N29" s="80">
        <f t="shared" si="1"/>
        <v>2.7566299877737026</v>
      </c>
      <c r="P29" s="80">
        <f t="shared" si="2"/>
        <v>2.4137929309769923</v>
      </c>
    </row>
    <row r="30" spans="1:16" ht="11.25" customHeight="1">
      <c r="A30" s="60" t="s">
        <v>712</v>
      </c>
      <c r="B30" s="60" t="s">
        <v>713</v>
      </c>
      <c r="C30" s="60" t="s">
        <v>151</v>
      </c>
      <c r="D30" s="61">
        <v>7223.41</v>
      </c>
      <c r="E30" s="61">
        <v>63695.97</v>
      </c>
      <c r="F30" s="61">
        <v>56850.44</v>
      </c>
      <c r="G30" s="61">
        <v>20970.669999999998</v>
      </c>
      <c r="H30" s="61">
        <v>195346.58</v>
      </c>
      <c r="I30" s="61">
        <v>176477.42</v>
      </c>
      <c r="J30" s="80">
        <f t="shared" si="3"/>
        <v>190.31537736332282</v>
      </c>
      <c r="K30" s="80">
        <f t="shared" si="4"/>
        <v>206.68593319169167</v>
      </c>
      <c r="L30" s="80">
        <f t="shared" si="0"/>
        <v>210.42401782642318</v>
      </c>
      <c r="M30" s="80">
        <f t="shared" si="5"/>
        <v>8.8179917795058014</v>
      </c>
      <c r="N30" s="80">
        <f t="shared" si="1"/>
        <v>9.3152283641867424</v>
      </c>
      <c r="O30" s="80">
        <f t="shared" si="6"/>
        <v>7.870305022143282</v>
      </c>
      <c r="P30" s="80">
        <f t="shared" si="2"/>
        <v>8.4154402315233625</v>
      </c>
    </row>
    <row r="31" spans="1:16" ht="11.25" customHeight="1">
      <c r="A31" s="60" t="s">
        <v>281</v>
      </c>
      <c r="B31" s="60" t="s">
        <v>282</v>
      </c>
      <c r="C31" s="60" t="s">
        <v>81</v>
      </c>
      <c r="D31" s="61"/>
      <c r="E31" s="61"/>
      <c r="F31" s="61"/>
      <c r="G31" s="61">
        <v>672</v>
      </c>
      <c r="H31" s="61">
        <v>2030.5</v>
      </c>
      <c r="I31" s="61">
        <v>1881.6</v>
      </c>
      <c r="N31" s="80">
        <f t="shared" si="1"/>
        <v>3.0215773809523809</v>
      </c>
      <c r="P31" s="80">
        <f t="shared" si="2"/>
        <v>2.8</v>
      </c>
    </row>
    <row r="32" spans="1:16" ht="11.25" customHeight="1">
      <c r="A32" s="60" t="s">
        <v>281</v>
      </c>
      <c r="B32" s="60" t="s">
        <v>282</v>
      </c>
      <c r="C32" s="60" t="s">
        <v>345</v>
      </c>
      <c r="D32" s="61">
        <v>2442</v>
      </c>
      <c r="E32" s="61">
        <v>7332.56</v>
      </c>
      <c r="F32" s="61">
        <v>6471.3</v>
      </c>
      <c r="G32" s="61"/>
      <c r="H32" s="61"/>
      <c r="I32" s="61"/>
      <c r="J32" s="80">
        <f t="shared" si="3"/>
        <v>-100</v>
      </c>
      <c r="K32" s="80">
        <f t="shared" si="4"/>
        <v>-100</v>
      </c>
      <c r="L32" s="80">
        <f t="shared" si="0"/>
        <v>-100</v>
      </c>
      <c r="M32" s="80">
        <f t="shared" si="5"/>
        <v>3.0026863226863227</v>
      </c>
      <c r="O32" s="80">
        <f t="shared" si="6"/>
        <v>2.65</v>
      </c>
    </row>
    <row r="33" spans="1:16" ht="11.25" customHeight="1">
      <c r="A33" s="60" t="s">
        <v>283</v>
      </c>
      <c r="B33" s="60" t="s">
        <v>632</v>
      </c>
      <c r="C33" s="60" t="s">
        <v>43</v>
      </c>
      <c r="D33" s="61">
        <v>3001</v>
      </c>
      <c r="E33" s="61">
        <v>10411.25</v>
      </c>
      <c r="F33" s="61">
        <v>9390</v>
      </c>
      <c r="G33" s="61"/>
      <c r="H33" s="61"/>
      <c r="I33" s="61"/>
      <c r="J33" s="80">
        <f t="shared" si="3"/>
        <v>-100</v>
      </c>
      <c r="K33" s="80">
        <f t="shared" si="4"/>
        <v>-100</v>
      </c>
      <c r="L33" s="80">
        <f t="shared" si="0"/>
        <v>-100</v>
      </c>
      <c r="M33" s="80">
        <f t="shared" si="5"/>
        <v>3.4692602465844717</v>
      </c>
      <c r="O33" s="80">
        <f t="shared" si="6"/>
        <v>3.1289570143285572</v>
      </c>
    </row>
    <row r="34" spans="1:16" ht="11.25" customHeight="1">
      <c r="A34" s="60" t="s">
        <v>391</v>
      </c>
      <c r="B34" s="60" t="s">
        <v>392</v>
      </c>
      <c r="C34" s="60" t="s">
        <v>151</v>
      </c>
      <c r="D34" s="61"/>
      <c r="E34" s="61"/>
      <c r="F34" s="61"/>
      <c r="G34" s="61">
        <v>363</v>
      </c>
      <c r="H34" s="61">
        <v>4977.2</v>
      </c>
      <c r="I34" s="61">
        <v>4463.82</v>
      </c>
      <c r="N34" s="80">
        <f t="shared" si="1"/>
        <v>13.71129476584022</v>
      </c>
      <c r="P34" s="80">
        <f t="shared" si="2"/>
        <v>12.297024793388429</v>
      </c>
    </row>
    <row r="35" spans="1:16" ht="11.25" customHeight="1">
      <c r="A35" s="60" t="s">
        <v>393</v>
      </c>
      <c r="B35" s="60" t="s">
        <v>623</v>
      </c>
      <c r="C35" s="60" t="s">
        <v>62</v>
      </c>
      <c r="D35" s="61"/>
      <c r="E35" s="61"/>
      <c r="F35" s="61"/>
      <c r="G35" s="61">
        <v>101491.7</v>
      </c>
      <c r="H35" s="61">
        <v>1726846.21</v>
      </c>
      <c r="I35" s="61">
        <v>1550744.85</v>
      </c>
      <c r="N35" s="80">
        <f t="shared" si="1"/>
        <v>17.014654498840791</v>
      </c>
      <c r="P35" s="80">
        <f t="shared" si="2"/>
        <v>15.279523842836412</v>
      </c>
    </row>
    <row r="36" spans="1:16" ht="11.25" customHeight="1">
      <c r="A36" s="60" t="s">
        <v>393</v>
      </c>
      <c r="B36" s="60" t="s">
        <v>623</v>
      </c>
      <c r="C36" s="60" t="s">
        <v>55</v>
      </c>
      <c r="D36" s="61"/>
      <c r="E36" s="61"/>
      <c r="F36" s="61"/>
      <c r="G36" s="61">
        <v>9263.2000000000007</v>
      </c>
      <c r="H36" s="61">
        <v>152665.04999999999</v>
      </c>
      <c r="I36" s="61">
        <v>140002.68</v>
      </c>
      <c r="N36" s="80">
        <f t="shared" si="1"/>
        <v>16.48081116676742</v>
      </c>
      <c r="P36" s="80">
        <f t="shared" si="2"/>
        <v>15.11385698246826</v>
      </c>
    </row>
    <row r="37" spans="1:16" ht="11.25" customHeight="1">
      <c r="A37" s="60" t="s">
        <v>393</v>
      </c>
      <c r="B37" s="60" t="s">
        <v>623</v>
      </c>
      <c r="C37" s="60" t="s">
        <v>232</v>
      </c>
      <c r="D37" s="61"/>
      <c r="E37" s="61"/>
      <c r="F37" s="61"/>
      <c r="G37" s="61">
        <v>1002.4</v>
      </c>
      <c r="H37" s="61">
        <v>19772.47</v>
      </c>
      <c r="I37" s="61">
        <v>16807.93</v>
      </c>
      <c r="N37" s="80">
        <f t="shared" si="1"/>
        <v>19.72512968874701</v>
      </c>
      <c r="P37" s="80">
        <f t="shared" si="2"/>
        <v>16.767687549880289</v>
      </c>
    </row>
    <row r="38" spans="1:16" ht="11.25" customHeight="1">
      <c r="A38" s="60" t="s">
        <v>393</v>
      </c>
      <c r="B38" s="60" t="s">
        <v>623</v>
      </c>
      <c r="C38" s="60" t="s">
        <v>91</v>
      </c>
      <c r="D38" s="61"/>
      <c r="E38" s="61"/>
      <c r="F38" s="61"/>
      <c r="G38" s="61">
        <v>477.59</v>
      </c>
      <c r="H38" s="61">
        <v>8547.86</v>
      </c>
      <c r="I38" s="61">
        <v>8079.3</v>
      </c>
      <c r="N38" s="80">
        <f t="shared" si="1"/>
        <v>17.897904059967757</v>
      </c>
      <c r="P38" s="80">
        <f t="shared" si="2"/>
        <v>16.916811491027872</v>
      </c>
    </row>
    <row r="39" spans="1:16" ht="11.25" customHeight="1">
      <c r="A39" s="60" t="s">
        <v>393</v>
      </c>
      <c r="B39" s="60" t="s">
        <v>623</v>
      </c>
      <c r="C39" s="60" t="s">
        <v>46</v>
      </c>
      <c r="D39" s="61">
        <v>761772</v>
      </c>
      <c r="E39" s="61">
        <v>10476046.07</v>
      </c>
      <c r="F39" s="61">
        <v>9581791.5299999993</v>
      </c>
      <c r="G39" s="61">
        <v>994365.6</v>
      </c>
      <c r="H39" s="61">
        <v>13050692.460000001</v>
      </c>
      <c r="I39" s="61">
        <v>12293058.25</v>
      </c>
      <c r="J39" s="80">
        <f t="shared" si="3"/>
        <v>30.533230415399878</v>
      </c>
      <c r="K39" s="80">
        <f t="shared" si="4"/>
        <v>24.576508854547264</v>
      </c>
      <c r="L39" s="80">
        <f t="shared" si="0"/>
        <v>28.296031191152419</v>
      </c>
      <c r="M39" s="80">
        <f t="shared" si="5"/>
        <v>13.752206788907968</v>
      </c>
      <c r="N39" s="80">
        <f t="shared" si="1"/>
        <v>13.124641942561167</v>
      </c>
      <c r="O39" s="80">
        <f t="shared" si="6"/>
        <v>12.578293150706509</v>
      </c>
      <c r="P39" s="80">
        <f t="shared" si="2"/>
        <v>12.362714729874002</v>
      </c>
    </row>
    <row r="40" spans="1:16" ht="11.25" customHeight="1">
      <c r="A40" s="60" t="s">
        <v>393</v>
      </c>
      <c r="B40" s="60" t="s">
        <v>623</v>
      </c>
      <c r="C40" s="60" t="s">
        <v>98</v>
      </c>
      <c r="D40" s="61"/>
      <c r="E40" s="61"/>
      <c r="F40" s="61"/>
      <c r="G40" s="61">
        <v>8804.7999999999993</v>
      </c>
      <c r="H40" s="61">
        <v>154611.63</v>
      </c>
      <c r="I40" s="61">
        <v>142167.72</v>
      </c>
      <c r="N40" s="80">
        <f t="shared" si="1"/>
        <v>17.55992526803562</v>
      </c>
      <c r="P40" s="80">
        <f t="shared" si="2"/>
        <v>16.146615482464114</v>
      </c>
    </row>
    <row r="41" spans="1:16" ht="11.25" customHeight="1">
      <c r="A41" s="60" t="s">
        <v>393</v>
      </c>
      <c r="B41" s="60" t="s">
        <v>623</v>
      </c>
      <c r="C41" s="60" t="s">
        <v>621</v>
      </c>
      <c r="D41" s="61"/>
      <c r="E41" s="61"/>
      <c r="F41" s="61"/>
      <c r="G41" s="61">
        <v>10927.17</v>
      </c>
      <c r="H41" s="61">
        <v>178153.8</v>
      </c>
      <c r="I41" s="61">
        <v>159925.48000000001</v>
      </c>
      <c r="N41" s="80">
        <f t="shared" si="1"/>
        <v>16.303745617575274</v>
      </c>
      <c r="P41" s="80">
        <f t="shared" si="2"/>
        <v>14.635580850302503</v>
      </c>
    </row>
    <row r="42" spans="1:16" ht="11.25" customHeight="1">
      <c r="A42" s="60" t="s">
        <v>393</v>
      </c>
      <c r="B42" s="60" t="s">
        <v>623</v>
      </c>
      <c r="C42" s="60" t="s">
        <v>57</v>
      </c>
      <c r="D42" s="61"/>
      <c r="E42" s="61"/>
      <c r="F42" s="61"/>
      <c r="G42" s="61">
        <v>276.8</v>
      </c>
      <c r="H42" s="61">
        <v>5283.31</v>
      </c>
      <c r="I42" s="61">
        <v>4501.03</v>
      </c>
      <c r="N42" s="80">
        <f t="shared" si="1"/>
        <v>19.087102601156069</v>
      </c>
      <c r="P42" s="80">
        <f t="shared" si="2"/>
        <v>16.260946531791905</v>
      </c>
    </row>
    <row r="43" spans="1:16" ht="11.25" customHeight="1">
      <c r="A43" s="60" t="s">
        <v>670</v>
      </c>
      <c r="B43" s="60" t="s">
        <v>671</v>
      </c>
      <c r="C43" s="60" t="s">
        <v>62</v>
      </c>
      <c r="D43" s="61">
        <v>340</v>
      </c>
      <c r="E43" s="61">
        <v>1892</v>
      </c>
      <c r="F43" s="61">
        <v>1715.77</v>
      </c>
      <c r="G43" s="61"/>
      <c r="H43" s="61"/>
      <c r="I43" s="61"/>
      <c r="J43" s="80">
        <f t="shared" si="3"/>
        <v>-100</v>
      </c>
      <c r="K43" s="80">
        <f t="shared" si="4"/>
        <v>-100</v>
      </c>
      <c r="L43" s="80">
        <f t="shared" si="0"/>
        <v>-100</v>
      </c>
      <c r="M43" s="80">
        <f t="shared" si="5"/>
        <v>5.5647058823529409</v>
      </c>
      <c r="O43" s="80">
        <f t="shared" si="6"/>
        <v>5.0463823529411762</v>
      </c>
    </row>
    <row r="44" spans="1:16" ht="11.25" customHeight="1">
      <c r="A44" s="60" t="s">
        <v>395</v>
      </c>
      <c r="B44" s="60" t="s">
        <v>396</v>
      </c>
      <c r="C44" s="60" t="s">
        <v>62</v>
      </c>
      <c r="D44" s="61"/>
      <c r="E44" s="61"/>
      <c r="F44" s="61"/>
      <c r="G44" s="61">
        <v>242</v>
      </c>
      <c r="H44" s="61">
        <v>1681.9</v>
      </c>
      <c r="I44" s="61">
        <v>1575.76</v>
      </c>
      <c r="N44" s="80">
        <f t="shared" si="1"/>
        <v>6.95</v>
      </c>
      <c r="P44" s="80">
        <f t="shared" si="2"/>
        <v>6.5114049586776863</v>
      </c>
    </row>
    <row r="45" spans="1:16" ht="11.25" customHeight="1">
      <c r="A45" s="60" t="s">
        <v>395</v>
      </c>
      <c r="B45" s="60" t="s">
        <v>396</v>
      </c>
      <c r="C45" s="60" t="s">
        <v>43</v>
      </c>
      <c r="D45" s="61">
        <v>300</v>
      </c>
      <c r="E45" s="61">
        <v>196.27</v>
      </c>
      <c r="F45" s="61">
        <v>180</v>
      </c>
      <c r="G45" s="61">
        <v>84</v>
      </c>
      <c r="H45" s="61">
        <v>90.75</v>
      </c>
      <c r="I45" s="61">
        <v>84</v>
      </c>
      <c r="J45" s="80">
        <f t="shared" si="3"/>
        <v>-72</v>
      </c>
      <c r="K45" s="80">
        <f t="shared" si="4"/>
        <v>-53.762673867631328</v>
      </c>
      <c r="L45" s="80">
        <f t="shared" si="0"/>
        <v>-53.333333333333336</v>
      </c>
      <c r="M45" s="80">
        <f t="shared" si="5"/>
        <v>0.65423333333333333</v>
      </c>
      <c r="N45" s="80">
        <f t="shared" si="1"/>
        <v>1.0803571428571428</v>
      </c>
      <c r="O45" s="80">
        <f t="shared" si="6"/>
        <v>0.6</v>
      </c>
      <c r="P45" s="80">
        <f t="shared" si="2"/>
        <v>1</v>
      </c>
    </row>
    <row r="46" spans="1:16" ht="11.25" customHeight="1">
      <c r="A46" s="60" t="s">
        <v>397</v>
      </c>
      <c r="B46" s="60" t="s">
        <v>398</v>
      </c>
      <c r="C46" s="60" t="s">
        <v>151</v>
      </c>
      <c r="D46" s="61"/>
      <c r="E46" s="61"/>
      <c r="F46" s="61"/>
      <c r="G46" s="61">
        <v>1440</v>
      </c>
      <c r="H46" s="61">
        <v>986.15</v>
      </c>
      <c r="I46" s="61">
        <v>928.23</v>
      </c>
      <c r="N46" s="80">
        <f t="shared" si="1"/>
        <v>0.68482638888888892</v>
      </c>
      <c r="P46" s="80">
        <f t="shared" si="2"/>
        <v>0.64460416666666664</v>
      </c>
    </row>
    <row r="47" spans="1:16" ht="11.25" customHeight="1">
      <c r="A47" s="60" t="s">
        <v>397</v>
      </c>
      <c r="B47" s="60" t="s">
        <v>398</v>
      </c>
      <c r="C47" s="60" t="s">
        <v>43</v>
      </c>
      <c r="D47" s="61">
        <v>7680</v>
      </c>
      <c r="E47" s="61">
        <v>5262.9</v>
      </c>
      <c r="F47" s="61">
        <v>4848</v>
      </c>
      <c r="G47" s="61"/>
      <c r="H47" s="61"/>
      <c r="I47" s="61"/>
      <c r="J47" s="80">
        <f t="shared" si="3"/>
        <v>-100</v>
      </c>
      <c r="K47" s="80">
        <f t="shared" si="4"/>
        <v>-100</v>
      </c>
      <c r="L47" s="80">
        <f t="shared" si="0"/>
        <v>-100</v>
      </c>
      <c r="M47" s="80">
        <f t="shared" si="5"/>
        <v>0.68527343749999992</v>
      </c>
      <c r="O47" s="80">
        <f t="shared" si="6"/>
        <v>0.63124999999999998</v>
      </c>
    </row>
    <row r="48" spans="1:16" ht="11.25" customHeight="1">
      <c r="A48" s="60" t="s">
        <v>399</v>
      </c>
      <c r="B48" s="60" t="s">
        <v>756</v>
      </c>
      <c r="C48" s="60" t="s">
        <v>43</v>
      </c>
      <c r="D48" s="61"/>
      <c r="E48" s="61"/>
      <c r="F48" s="61"/>
      <c r="G48" s="61">
        <v>905</v>
      </c>
      <c r="H48" s="61">
        <v>2937.71</v>
      </c>
      <c r="I48" s="61">
        <v>2747</v>
      </c>
      <c r="N48" s="80">
        <f t="shared" si="1"/>
        <v>3.2460883977900554</v>
      </c>
      <c r="P48" s="80">
        <f t="shared" si="2"/>
        <v>3.0353591160220996</v>
      </c>
    </row>
    <row r="49" spans="1:16" ht="11.25" customHeight="1">
      <c r="A49" s="60" t="s">
        <v>400</v>
      </c>
      <c r="B49" s="60" t="s">
        <v>401</v>
      </c>
      <c r="C49" s="60" t="s">
        <v>62</v>
      </c>
      <c r="D49" s="61"/>
      <c r="E49" s="61"/>
      <c r="F49" s="61"/>
      <c r="G49" s="61">
        <v>55</v>
      </c>
      <c r="H49" s="61">
        <v>522.5</v>
      </c>
      <c r="I49" s="61">
        <v>489.53</v>
      </c>
      <c r="N49" s="80">
        <f t="shared" si="1"/>
        <v>9.5</v>
      </c>
      <c r="P49" s="80">
        <f t="shared" si="2"/>
        <v>8.9005454545454548</v>
      </c>
    </row>
    <row r="50" spans="1:16" ht="11.25" customHeight="1">
      <c r="A50" s="60" t="s">
        <v>400</v>
      </c>
      <c r="B50" s="60" t="s">
        <v>401</v>
      </c>
      <c r="C50" s="60" t="s">
        <v>151</v>
      </c>
      <c r="D50" s="61">
        <v>740</v>
      </c>
      <c r="E50" s="61">
        <v>1646.18</v>
      </c>
      <c r="F50" s="61">
        <v>1476.39</v>
      </c>
      <c r="G50" s="61">
        <v>1440</v>
      </c>
      <c r="H50" s="61">
        <v>976.72</v>
      </c>
      <c r="I50" s="61">
        <v>908.71</v>
      </c>
      <c r="J50" s="80">
        <f t="shared" si="3"/>
        <v>94.594594594594597</v>
      </c>
      <c r="K50" s="80">
        <f t="shared" si="4"/>
        <v>-40.667484722205344</v>
      </c>
      <c r="L50" s="80">
        <f t="shared" si="0"/>
        <v>-38.450544910220202</v>
      </c>
      <c r="M50" s="80">
        <f t="shared" si="5"/>
        <v>2.2245675675675676</v>
      </c>
      <c r="N50" s="80">
        <f t="shared" si="1"/>
        <v>0.67827777777777776</v>
      </c>
      <c r="O50" s="80">
        <f t="shared" si="6"/>
        <v>1.9951216216216217</v>
      </c>
      <c r="P50" s="80">
        <f t="shared" si="2"/>
        <v>0.6310486111111111</v>
      </c>
    </row>
    <row r="51" spans="1:16" ht="11.25" customHeight="1">
      <c r="A51" s="60" t="s">
        <v>402</v>
      </c>
      <c r="B51" s="60" t="s">
        <v>403</v>
      </c>
      <c r="C51" s="60" t="s">
        <v>43</v>
      </c>
      <c r="D51" s="61">
        <v>3783</v>
      </c>
      <c r="E51" s="61">
        <v>12122.03</v>
      </c>
      <c r="F51" s="61">
        <v>10906</v>
      </c>
      <c r="G51" s="61">
        <v>1178</v>
      </c>
      <c r="H51" s="61">
        <v>5681.3</v>
      </c>
      <c r="I51" s="61">
        <v>5301</v>
      </c>
      <c r="J51" s="80">
        <f t="shared" si="3"/>
        <v>-68.860692572032775</v>
      </c>
      <c r="K51" s="80">
        <f t="shared" si="4"/>
        <v>-53.132437388787189</v>
      </c>
      <c r="L51" s="80">
        <f t="shared" si="0"/>
        <v>-51.393728222996515</v>
      </c>
      <c r="M51" s="80">
        <f t="shared" si="5"/>
        <v>3.2043431139307428</v>
      </c>
      <c r="N51" s="80">
        <f t="shared" si="1"/>
        <v>4.8228353140916811</v>
      </c>
      <c r="O51" s="80">
        <f t="shared" si="6"/>
        <v>2.8828971715569653</v>
      </c>
      <c r="P51" s="80">
        <f t="shared" si="2"/>
        <v>4.5</v>
      </c>
    </row>
    <row r="52" spans="1:16" ht="11.25" customHeight="1">
      <c r="A52" s="60" t="s">
        <v>405</v>
      </c>
      <c r="B52" s="60" t="s">
        <v>406</v>
      </c>
      <c r="C52" s="60" t="s">
        <v>45</v>
      </c>
      <c r="D52" s="61">
        <v>111960</v>
      </c>
      <c r="E52" s="61">
        <v>55980</v>
      </c>
      <c r="F52" s="61">
        <v>50304.97</v>
      </c>
      <c r="G52" s="61">
        <v>84365</v>
      </c>
      <c r="H52" s="61">
        <v>37964.25</v>
      </c>
      <c r="I52" s="61">
        <v>33104.58</v>
      </c>
      <c r="J52" s="80">
        <f t="shared" si="3"/>
        <v>-24.647195426938193</v>
      </c>
      <c r="K52" s="80">
        <f t="shared" si="4"/>
        <v>-32.182475884244376</v>
      </c>
      <c r="L52" s="80">
        <f t="shared" si="0"/>
        <v>-34.192227924994292</v>
      </c>
      <c r="M52" s="80">
        <f t="shared" si="5"/>
        <v>0.5</v>
      </c>
      <c r="N52" s="80">
        <f t="shared" si="1"/>
        <v>0.45</v>
      </c>
      <c r="O52" s="80">
        <f t="shared" si="6"/>
        <v>0.44931198642372278</v>
      </c>
      <c r="P52" s="80">
        <f t="shared" si="2"/>
        <v>0.39239708409885621</v>
      </c>
    </row>
    <row r="53" spans="1:16" ht="11.25" customHeight="1">
      <c r="A53" s="60" t="s">
        <v>757</v>
      </c>
      <c r="B53" s="60" t="s">
        <v>758</v>
      </c>
      <c r="C53" s="60" t="s">
        <v>43</v>
      </c>
      <c r="D53" s="61">
        <v>300</v>
      </c>
      <c r="E53" s="61">
        <v>162.94</v>
      </c>
      <c r="F53" s="61">
        <v>150</v>
      </c>
      <c r="G53" s="61"/>
      <c r="H53" s="61"/>
      <c r="I53" s="61"/>
      <c r="J53" s="80">
        <f t="shared" si="3"/>
        <v>-100</v>
      </c>
      <c r="K53" s="80">
        <f t="shared" si="4"/>
        <v>-100</v>
      </c>
      <c r="L53" s="80">
        <f t="shared" si="0"/>
        <v>-100</v>
      </c>
      <c r="M53" s="80">
        <f t="shared" si="5"/>
        <v>0.54313333333333336</v>
      </c>
      <c r="O53" s="80">
        <f t="shared" si="6"/>
        <v>0.5</v>
      </c>
    </row>
    <row r="54" spans="1:16" ht="11.25" customHeight="1">
      <c r="A54" s="60" t="s">
        <v>759</v>
      </c>
      <c r="B54" s="60" t="s">
        <v>760</v>
      </c>
      <c r="C54" s="60" t="s">
        <v>43</v>
      </c>
      <c r="D54" s="61">
        <v>320</v>
      </c>
      <c r="E54" s="61">
        <v>697.99</v>
      </c>
      <c r="F54" s="61">
        <v>640</v>
      </c>
      <c r="G54" s="61"/>
      <c r="H54" s="61"/>
      <c r="I54" s="61"/>
      <c r="J54" s="80">
        <f t="shared" si="3"/>
        <v>-100</v>
      </c>
      <c r="K54" s="80">
        <f t="shared" si="4"/>
        <v>-100</v>
      </c>
      <c r="L54" s="80">
        <f t="shared" si="0"/>
        <v>-100</v>
      </c>
      <c r="M54" s="80">
        <f t="shared" si="5"/>
        <v>2.1812187500000002</v>
      </c>
      <c r="O54" s="80">
        <f t="shared" si="6"/>
        <v>2</v>
      </c>
    </row>
    <row r="55" spans="1:16" ht="11.25" customHeight="1">
      <c r="A55" s="60" t="s">
        <v>761</v>
      </c>
      <c r="B55" s="60" t="s">
        <v>280</v>
      </c>
      <c r="C55" s="60" t="s">
        <v>43</v>
      </c>
      <c r="D55" s="61"/>
      <c r="E55" s="61"/>
      <c r="F55" s="61"/>
      <c r="G55" s="61">
        <v>421</v>
      </c>
      <c r="H55" s="61">
        <v>1011.58</v>
      </c>
      <c r="I55" s="61">
        <v>944</v>
      </c>
      <c r="N55" s="80">
        <f t="shared" si="1"/>
        <v>2.4028028503562946</v>
      </c>
      <c r="P55" s="80">
        <f t="shared" si="2"/>
        <v>2.2422802850356294</v>
      </c>
    </row>
    <row r="56" spans="1:16" ht="11.25" customHeight="1">
      <c r="A56" s="60" t="s">
        <v>412</v>
      </c>
      <c r="B56" s="60" t="s">
        <v>413</v>
      </c>
      <c r="C56" s="60" t="s">
        <v>47</v>
      </c>
      <c r="D56" s="61">
        <v>430472</v>
      </c>
      <c r="E56" s="61">
        <v>2368255.9500000002</v>
      </c>
      <c r="F56" s="61">
        <v>2122180.89</v>
      </c>
      <c r="G56" s="61">
        <v>244978</v>
      </c>
      <c r="H56" s="61">
        <v>1274807.3</v>
      </c>
      <c r="I56" s="61">
        <v>1160945.0900000001</v>
      </c>
      <c r="J56" s="80">
        <f t="shared" si="3"/>
        <v>-43.090839822334551</v>
      </c>
      <c r="K56" s="80">
        <f t="shared" si="4"/>
        <v>-46.171050472817349</v>
      </c>
      <c r="L56" s="80">
        <f t="shared" si="0"/>
        <v>-45.294715663941346</v>
      </c>
      <c r="M56" s="80">
        <f t="shared" si="5"/>
        <v>5.5015330846140982</v>
      </c>
      <c r="N56" s="80">
        <f t="shared" si="1"/>
        <v>5.2037623786625744</v>
      </c>
      <c r="O56" s="80">
        <f t="shared" si="6"/>
        <v>4.9298929779404936</v>
      </c>
      <c r="P56" s="80">
        <f t="shared" si="2"/>
        <v>4.7389769285405228</v>
      </c>
    </row>
    <row r="57" spans="1:16" ht="11.25" customHeight="1">
      <c r="A57" s="60" t="s">
        <v>412</v>
      </c>
      <c r="B57" s="60" t="s">
        <v>413</v>
      </c>
      <c r="C57" s="60" t="s">
        <v>86</v>
      </c>
      <c r="D57" s="61">
        <v>132984</v>
      </c>
      <c r="E57" s="61">
        <v>731129.56</v>
      </c>
      <c r="F57" s="61">
        <v>653343.68000000005</v>
      </c>
      <c r="G57" s="61">
        <v>167022</v>
      </c>
      <c r="H57" s="61">
        <v>888465.1</v>
      </c>
      <c r="I57" s="61">
        <v>790597.7</v>
      </c>
      <c r="J57" s="80">
        <f t="shared" si="3"/>
        <v>25.595560368164591</v>
      </c>
      <c r="K57" s="80">
        <f t="shared" si="4"/>
        <v>21.51951563824063</v>
      </c>
      <c r="L57" s="80">
        <f t="shared" si="0"/>
        <v>21.007935670243246</v>
      </c>
      <c r="M57" s="80">
        <f t="shared" si="5"/>
        <v>5.4978761354749448</v>
      </c>
      <c r="N57" s="80">
        <f t="shared" si="1"/>
        <v>5.3194495335943763</v>
      </c>
      <c r="O57" s="80">
        <f t="shared" si="6"/>
        <v>4.9129495277627386</v>
      </c>
      <c r="P57" s="80">
        <f t="shared" si="2"/>
        <v>4.7334943899606037</v>
      </c>
    </row>
    <row r="58" spans="1:16" ht="11.25" customHeight="1">
      <c r="A58" s="60" t="s">
        <v>412</v>
      </c>
      <c r="B58" s="60" t="s">
        <v>413</v>
      </c>
      <c r="C58" s="60" t="s">
        <v>93</v>
      </c>
      <c r="D58" s="61"/>
      <c r="E58" s="61"/>
      <c r="F58" s="61"/>
      <c r="G58" s="61">
        <v>5404</v>
      </c>
      <c r="H58" s="61">
        <v>23961.67</v>
      </c>
      <c r="I58" s="61">
        <v>22588.53</v>
      </c>
      <c r="N58" s="80">
        <f t="shared" si="1"/>
        <v>4.434061806069578</v>
      </c>
      <c r="P58" s="80">
        <f t="shared" si="2"/>
        <v>4.1799648408586227</v>
      </c>
    </row>
    <row r="59" spans="1:16" ht="11.25" customHeight="1">
      <c r="A59" s="60" t="s">
        <v>412</v>
      </c>
      <c r="B59" s="60" t="s">
        <v>413</v>
      </c>
      <c r="C59" s="60" t="s">
        <v>59</v>
      </c>
      <c r="D59" s="61">
        <v>5740</v>
      </c>
      <c r="E59" s="61">
        <v>37084.03</v>
      </c>
      <c r="F59" s="61">
        <v>33251</v>
      </c>
      <c r="G59" s="61">
        <v>4250</v>
      </c>
      <c r="H59" s="61">
        <v>24881.18</v>
      </c>
      <c r="I59" s="61">
        <v>23039.599999999999</v>
      </c>
      <c r="J59" s="80">
        <f t="shared" si="3"/>
        <v>-25.958188153310104</v>
      </c>
      <c r="K59" s="80">
        <f t="shared" si="4"/>
        <v>-32.905943609688585</v>
      </c>
      <c r="L59" s="80">
        <f t="shared" si="0"/>
        <v>-30.710053832967432</v>
      </c>
      <c r="M59" s="80">
        <f t="shared" si="5"/>
        <v>6.4606324041811849</v>
      </c>
      <c r="N59" s="80">
        <f t="shared" si="1"/>
        <v>5.8543952941176469</v>
      </c>
      <c r="O59" s="80">
        <f t="shared" si="6"/>
        <v>5.7928571428571427</v>
      </c>
      <c r="P59" s="80">
        <f t="shared" si="2"/>
        <v>5.421082352941176</v>
      </c>
    </row>
    <row r="60" spans="1:16" ht="11.25" customHeight="1">
      <c r="A60" s="60" t="s">
        <v>412</v>
      </c>
      <c r="B60" s="60" t="s">
        <v>413</v>
      </c>
      <c r="C60" s="60" t="s">
        <v>63</v>
      </c>
      <c r="D60" s="61"/>
      <c r="E60" s="61"/>
      <c r="F60" s="61"/>
      <c r="G60" s="61">
        <v>8</v>
      </c>
      <c r="H60" s="61">
        <v>1.17</v>
      </c>
      <c r="I60" s="61">
        <v>1.1000000000000001</v>
      </c>
      <c r="N60" s="80">
        <f t="shared" si="1"/>
        <v>0.14624999999999999</v>
      </c>
      <c r="P60" s="80">
        <f t="shared" si="2"/>
        <v>0.13750000000000001</v>
      </c>
    </row>
    <row r="61" spans="1:16" ht="11.25" customHeight="1">
      <c r="A61" s="60" t="s">
        <v>412</v>
      </c>
      <c r="B61" s="60" t="s">
        <v>413</v>
      </c>
      <c r="C61" s="60" t="s">
        <v>134</v>
      </c>
      <c r="D61" s="61">
        <v>481260</v>
      </c>
      <c r="E61" s="61">
        <v>2895877.22</v>
      </c>
      <c r="F61" s="61">
        <v>2598600.19</v>
      </c>
      <c r="G61" s="61">
        <v>557568</v>
      </c>
      <c r="H61" s="61">
        <v>3173052.19</v>
      </c>
      <c r="I61" s="61">
        <v>2894170.11</v>
      </c>
      <c r="J61" s="80">
        <f t="shared" si="3"/>
        <v>15.855878319411545</v>
      </c>
      <c r="K61" s="80">
        <f t="shared" si="4"/>
        <v>9.5713647003307596</v>
      </c>
      <c r="L61" s="80">
        <f t="shared" si="0"/>
        <v>11.374197582891732</v>
      </c>
      <c r="M61" s="80">
        <f t="shared" si="5"/>
        <v>6.0172821759547857</v>
      </c>
      <c r="N61" s="80">
        <f t="shared" si="1"/>
        <v>5.6908793008207068</v>
      </c>
      <c r="O61" s="80">
        <f t="shared" si="6"/>
        <v>5.399576507501143</v>
      </c>
      <c r="P61" s="80">
        <f t="shared" si="2"/>
        <v>5.1907033940254816</v>
      </c>
    </row>
    <row r="62" spans="1:16" ht="11.25" customHeight="1">
      <c r="A62" s="60" t="s">
        <v>412</v>
      </c>
      <c r="B62" s="60" t="s">
        <v>413</v>
      </c>
      <c r="C62" s="60" t="s">
        <v>62</v>
      </c>
      <c r="D62" s="61">
        <v>1077327</v>
      </c>
      <c r="E62" s="61">
        <v>6751121.75</v>
      </c>
      <c r="F62" s="61">
        <v>6053005.2000000002</v>
      </c>
      <c r="G62" s="61">
        <v>1481646.5</v>
      </c>
      <c r="H62" s="61">
        <v>8501937.9000000004</v>
      </c>
      <c r="I62" s="61">
        <v>7666349.9699999997</v>
      </c>
      <c r="J62" s="80">
        <f t="shared" si="3"/>
        <v>37.529877186778016</v>
      </c>
      <c r="K62" s="80">
        <f t="shared" si="4"/>
        <v>25.933707239096975</v>
      </c>
      <c r="L62" s="80">
        <f t="shared" si="0"/>
        <v>26.653616124433519</v>
      </c>
      <c r="M62" s="80">
        <f t="shared" si="5"/>
        <v>6.2665483646098163</v>
      </c>
      <c r="N62" s="80">
        <f t="shared" si="1"/>
        <v>5.7381689222091774</v>
      </c>
      <c r="O62" s="80">
        <f t="shared" si="6"/>
        <v>5.6185403317655647</v>
      </c>
      <c r="P62" s="80">
        <f t="shared" si="2"/>
        <v>5.1742098874461622</v>
      </c>
    </row>
    <row r="63" spans="1:16" ht="11.25" customHeight="1">
      <c r="A63" s="60" t="s">
        <v>412</v>
      </c>
      <c r="B63" s="60" t="s">
        <v>413</v>
      </c>
      <c r="C63" s="60" t="s">
        <v>53</v>
      </c>
      <c r="D63" s="61">
        <v>1945054.68</v>
      </c>
      <c r="E63" s="61">
        <v>10638349.26</v>
      </c>
      <c r="F63" s="61">
        <v>9541627.1300000008</v>
      </c>
      <c r="G63" s="61">
        <v>1982741.8</v>
      </c>
      <c r="H63" s="61">
        <v>10166300.26</v>
      </c>
      <c r="I63" s="61">
        <v>9161885.6699999999</v>
      </c>
      <c r="J63" s="80">
        <f t="shared" si="3"/>
        <v>1.9375866595174647</v>
      </c>
      <c r="K63" s="80">
        <f t="shared" si="4"/>
        <v>-4.437239166182442</v>
      </c>
      <c r="L63" s="80">
        <f t="shared" si="0"/>
        <v>-3.9798396523591766</v>
      </c>
      <c r="M63" s="80">
        <f t="shared" si="5"/>
        <v>5.4694345456653179</v>
      </c>
      <c r="N63" s="80">
        <f t="shared" si="1"/>
        <v>5.1273949336217148</v>
      </c>
      <c r="O63" s="80">
        <f t="shared" si="6"/>
        <v>4.9055829782636247</v>
      </c>
      <c r="P63" s="80">
        <f t="shared" si="2"/>
        <v>4.6208163211165463</v>
      </c>
    </row>
    <row r="64" spans="1:16" ht="11.25" customHeight="1">
      <c r="A64" s="60" t="s">
        <v>412</v>
      </c>
      <c r="B64" s="60" t="s">
        <v>413</v>
      </c>
      <c r="C64" s="60" t="s">
        <v>81</v>
      </c>
      <c r="D64" s="61">
        <v>51304</v>
      </c>
      <c r="E64" s="61">
        <v>294842.38</v>
      </c>
      <c r="F64" s="61">
        <v>263782.18</v>
      </c>
      <c r="G64" s="61">
        <v>96238</v>
      </c>
      <c r="H64" s="61">
        <v>516377.01</v>
      </c>
      <c r="I64" s="61">
        <v>464576.82</v>
      </c>
      <c r="J64" s="80">
        <f t="shared" si="3"/>
        <v>87.58381412755341</v>
      </c>
      <c r="K64" s="80">
        <f t="shared" si="4"/>
        <v>75.136630629558752</v>
      </c>
      <c r="L64" s="80">
        <f t="shared" si="0"/>
        <v>76.121381664220081</v>
      </c>
      <c r="M64" s="80">
        <f t="shared" si="5"/>
        <v>5.7469667082488698</v>
      </c>
      <c r="N64" s="80">
        <f t="shared" si="1"/>
        <v>5.3656249090795738</v>
      </c>
      <c r="O64" s="80">
        <f t="shared" si="6"/>
        <v>5.1415519257757678</v>
      </c>
      <c r="P64" s="80">
        <f t="shared" si="2"/>
        <v>4.8273740102662153</v>
      </c>
    </row>
    <row r="65" spans="1:16" ht="11.25" customHeight="1">
      <c r="A65" s="60" t="s">
        <v>412</v>
      </c>
      <c r="B65" s="60" t="s">
        <v>413</v>
      </c>
      <c r="C65" s="60" t="s">
        <v>672</v>
      </c>
      <c r="D65" s="61">
        <v>1490</v>
      </c>
      <c r="E65" s="61">
        <v>7396.42</v>
      </c>
      <c r="F65" s="61">
        <v>6834.96</v>
      </c>
      <c r="G65" s="61"/>
      <c r="H65" s="61"/>
      <c r="I65" s="61"/>
      <c r="J65" s="80">
        <f t="shared" si="3"/>
        <v>-100</v>
      </c>
      <c r="K65" s="80">
        <f t="shared" si="4"/>
        <v>-100</v>
      </c>
      <c r="L65" s="80">
        <f t="shared" si="0"/>
        <v>-100</v>
      </c>
      <c r="M65" s="80">
        <f t="shared" si="5"/>
        <v>4.964040268456376</v>
      </c>
      <c r="O65" s="80">
        <f t="shared" si="6"/>
        <v>4.5872214765100674</v>
      </c>
    </row>
    <row r="66" spans="1:16" ht="11.25" customHeight="1">
      <c r="A66" s="60" t="s">
        <v>412</v>
      </c>
      <c r="B66" s="60" t="s">
        <v>413</v>
      </c>
      <c r="C66" s="60" t="s">
        <v>55</v>
      </c>
      <c r="D66" s="61">
        <v>51750</v>
      </c>
      <c r="E66" s="61">
        <v>344923.45</v>
      </c>
      <c r="F66" s="61">
        <v>306805.86</v>
      </c>
      <c r="G66" s="61">
        <v>244480.2</v>
      </c>
      <c r="H66" s="61">
        <v>1273447.3600000001</v>
      </c>
      <c r="I66" s="61">
        <v>1147916.52</v>
      </c>
      <c r="J66" s="80">
        <f t="shared" si="3"/>
        <v>372.42550724637681</v>
      </c>
      <c r="K66" s="80">
        <f t="shared" si="4"/>
        <v>269.19709576139292</v>
      </c>
      <c r="L66" s="80">
        <f t="shared" si="0"/>
        <v>274.15078056201406</v>
      </c>
      <c r="M66" s="80">
        <f t="shared" si="5"/>
        <v>6.6651874396135264</v>
      </c>
      <c r="N66" s="80">
        <f t="shared" si="1"/>
        <v>5.208795477097941</v>
      </c>
      <c r="O66" s="80">
        <f t="shared" si="6"/>
        <v>5.9286156521739128</v>
      </c>
      <c r="P66" s="80">
        <f t="shared" si="2"/>
        <v>4.6953353277688743</v>
      </c>
    </row>
    <row r="67" spans="1:16" ht="11.25" customHeight="1">
      <c r="A67" s="60" t="s">
        <v>412</v>
      </c>
      <c r="B67" s="60" t="s">
        <v>413</v>
      </c>
      <c r="C67" s="60" t="s">
        <v>612</v>
      </c>
      <c r="D67" s="61">
        <v>230</v>
      </c>
      <c r="E67" s="61">
        <v>1512.8</v>
      </c>
      <c r="F67" s="61">
        <v>1358.43</v>
      </c>
      <c r="G67" s="61"/>
      <c r="H67" s="61"/>
      <c r="I67" s="61"/>
      <c r="J67" s="80">
        <f t="shared" si="3"/>
        <v>-100</v>
      </c>
      <c r="K67" s="80">
        <f t="shared" si="4"/>
        <v>-100</v>
      </c>
      <c r="L67" s="80">
        <f t="shared" si="0"/>
        <v>-100</v>
      </c>
      <c r="M67" s="80">
        <f t="shared" si="5"/>
        <v>6.5773913043478256</v>
      </c>
      <c r="O67" s="80">
        <f t="shared" si="6"/>
        <v>5.9062173913043479</v>
      </c>
    </row>
    <row r="68" spans="1:16" ht="11.25" customHeight="1">
      <c r="A68" s="60" t="s">
        <v>412</v>
      </c>
      <c r="B68" s="60" t="s">
        <v>413</v>
      </c>
      <c r="C68" s="60" t="s">
        <v>41</v>
      </c>
      <c r="D68" s="61">
        <v>3294134.5</v>
      </c>
      <c r="E68" s="61">
        <v>19805918.390000001</v>
      </c>
      <c r="F68" s="61">
        <v>17740516.960000001</v>
      </c>
      <c r="G68" s="61">
        <v>4217364</v>
      </c>
      <c r="H68" s="61">
        <v>23016340.420000002</v>
      </c>
      <c r="I68" s="61">
        <v>20793431.34</v>
      </c>
      <c r="J68" s="80">
        <f t="shared" si="3"/>
        <v>28.026466436024393</v>
      </c>
      <c r="K68" s="80">
        <f t="shared" si="4"/>
        <v>16.209407545680598</v>
      </c>
      <c r="L68" s="80">
        <f t="shared" si="0"/>
        <v>17.208711487289143</v>
      </c>
      <c r="M68" s="80">
        <f t="shared" si="5"/>
        <v>6.0124801795433678</v>
      </c>
      <c r="N68" s="80">
        <f t="shared" si="1"/>
        <v>5.4575181132100532</v>
      </c>
      <c r="O68" s="80">
        <f t="shared" si="6"/>
        <v>5.3854865246091199</v>
      </c>
      <c r="P68" s="80">
        <f t="shared" si="2"/>
        <v>4.9304331663095713</v>
      </c>
    </row>
    <row r="69" spans="1:16" ht="11.25" customHeight="1">
      <c r="A69" s="60" t="s">
        <v>412</v>
      </c>
      <c r="B69" s="60" t="s">
        <v>413</v>
      </c>
      <c r="C69" s="60" t="s">
        <v>44</v>
      </c>
      <c r="D69" s="61">
        <v>1129612</v>
      </c>
      <c r="E69" s="61">
        <v>5767439.3300000001</v>
      </c>
      <c r="F69" s="61">
        <v>5177043.84</v>
      </c>
      <c r="G69" s="61">
        <v>1535258</v>
      </c>
      <c r="H69" s="61">
        <v>7353641.1699999999</v>
      </c>
      <c r="I69" s="61">
        <v>6637738.9299999997</v>
      </c>
      <c r="J69" s="80">
        <f t="shared" si="3"/>
        <v>35.910206336334952</v>
      </c>
      <c r="K69" s="80">
        <f t="shared" si="4"/>
        <v>27.502705260360319</v>
      </c>
      <c r="L69" s="80">
        <f t="shared" si="4"/>
        <v>28.214848765893397</v>
      </c>
      <c r="M69" s="80">
        <f t="shared" si="5"/>
        <v>5.1056817119506519</v>
      </c>
      <c r="N69" s="80">
        <f t="shared" si="1"/>
        <v>4.7898406456764917</v>
      </c>
      <c r="O69" s="80">
        <f t="shared" si="6"/>
        <v>4.5830283672623873</v>
      </c>
      <c r="P69" s="80">
        <f t="shared" si="2"/>
        <v>4.3235331976775235</v>
      </c>
    </row>
    <row r="70" spans="1:16" ht="11.25" customHeight="1">
      <c r="A70" s="60" t="s">
        <v>412</v>
      </c>
      <c r="B70" s="60" t="s">
        <v>413</v>
      </c>
      <c r="C70" s="60" t="s">
        <v>56</v>
      </c>
      <c r="D70" s="61">
        <v>469788</v>
      </c>
      <c r="E70" s="61">
        <v>2811627.38</v>
      </c>
      <c r="F70" s="61">
        <v>2516882.06</v>
      </c>
      <c r="G70" s="61">
        <v>539489.19999999995</v>
      </c>
      <c r="H70" s="61">
        <v>2942487.93</v>
      </c>
      <c r="I70" s="61">
        <v>2667531.77</v>
      </c>
      <c r="J70" s="80">
        <f t="shared" ref="J70:J133" si="7">(G70-D70)*100/D70</f>
        <v>14.836734867642416</v>
      </c>
      <c r="K70" s="80">
        <f t="shared" ref="K70:L133" si="8">(H70-E70)*100/E70</f>
        <v>4.6542636101374244</v>
      </c>
      <c r="L70" s="80">
        <f t="shared" si="8"/>
        <v>5.9855689066336293</v>
      </c>
      <c r="M70" s="80">
        <f t="shared" ref="M70:M133" si="9">E70/D70</f>
        <v>5.9848854802591802</v>
      </c>
      <c r="N70" s="80">
        <f t="shared" ref="N70:N133" si="10">H70/G70</f>
        <v>5.4542110018143095</v>
      </c>
      <c r="O70" s="80">
        <f t="shared" ref="O70:O133" si="11">F70/D70</f>
        <v>5.3574847803690178</v>
      </c>
      <c r="P70" s="80">
        <f t="shared" ref="P70:P133" si="12">I70/G70</f>
        <v>4.9445508269674354</v>
      </c>
    </row>
    <row r="71" spans="1:16" ht="11.25" customHeight="1">
      <c r="A71" s="60" t="s">
        <v>412</v>
      </c>
      <c r="B71" s="60" t="s">
        <v>413</v>
      </c>
      <c r="C71" s="60" t="s">
        <v>60</v>
      </c>
      <c r="D71" s="61">
        <v>6818</v>
      </c>
      <c r="E71" s="61">
        <v>49512.53</v>
      </c>
      <c r="F71" s="61">
        <v>43641.97</v>
      </c>
      <c r="G71" s="61">
        <v>17280</v>
      </c>
      <c r="H71" s="61">
        <v>138970.66</v>
      </c>
      <c r="I71" s="61">
        <v>117913.4</v>
      </c>
      <c r="J71" s="80">
        <f t="shared" si="7"/>
        <v>153.44675858022882</v>
      </c>
      <c r="K71" s="80">
        <f t="shared" si="8"/>
        <v>180.67775975091558</v>
      </c>
      <c r="L71" s="80">
        <f t="shared" si="8"/>
        <v>170.18349538299941</v>
      </c>
      <c r="M71" s="80">
        <f t="shared" si="9"/>
        <v>7.2620313875036668</v>
      </c>
      <c r="N71" s="80">
        <f t="shared" si="10"/>
        <v>8.0422835648148148</v>
      </c>
      <c r="O71" s="80">
        <f t="shared" si="11"/>
        <v>6.4009929598122621</v>
      </c>
      <c r="P71" s="80">
        <f t="shared" si="12"/>
        <v>6.8236921296296291</v>
      </c>
    </row>
    <row r="72" spans="1:16" ht="11.25" customHeight="1">
      <c r="A72" s="60" t="s">
        <v>412</v>
      </c>
      <c r="B72" s="60" t="s">
        <v>413</v>
      </c>
      <c r="C72" s="60" t="s">
        <v>42</v>
      </c>
      <c r="D72" s="61">
        <v>3500553</v>
      </c>
      <c r="E72" s="61">
        <v>18117485.379999999</v>
      </c>
      <c r="F72" s="61">
        <v>16223665.279999999</v>
      </c>
      <c r="G72" s="61">
        <v>3907340</v>
      </c>
      <c r="H72" s="61">
        <v>18753773.539999999</v>
      </c>
      <c r="I72" s="61">
        <v>16970193.489999998</v>
      </c>
      <c r="J72" s="80">
        <f t="shared" si="7"/>
        <v>11.620649651640756</v>
      </c>
      <c r="K72" s="80">
        <f t="shared" si="8"/>
        <v>3.5120114444932984</v>
      </c>
      <c r="L72" s="80">
        <f t="shared" si="8"/>
        <v>4.6014768988133312</v>
      </c>
      <c r="M72" s="80">
        <f t="shared" si="9"/>
        <v>5.1756066484352612</v>
      </c>
      <c r="N72" s="80">
        <f t="shared" si="10"/>
        <v>4.7996267383949185</v>
      </c>
      <c r="O72" s="80">
        <f t="shared" si="11"/>
        <v>4.6346006702369591</v>
      </c>
      <c r="P72" s="80">
        <f t="shared" si="12"/>
        <v>4.3431576187380667</v>
      </c>
    </row>
    <row r="73" spans="1:16" ht="11.25" customHeight="1">
      <c r="A73" s="60" t="s">
        <v>412</v>
      </c>
      <c r="B73" s="60" t="s">
        <v>413</v>
      </c>
      <c r="C73" s="60" t="s">
        <v>98</v>
      </c>
      <c r="D73" s="61">
        <v>42530</v>
      </c>
      <c r="E73" s="61">
        <v>232108.39</v>
      </c>
      <c r="F73" s="61">
        <v>208365.57</v>
      </c>
      <c r="G73" s="61">
        <v>45220</v>
      </c>
      <c r="H73" s="61">
        <v>227890.82</v>
      </c>
      <c r="I73" s="61">
        <v>207833.58</v>
      </c>
      <c r="J73" s="80">
        <f t="shared" si="7"/>
        <v>6.3249470961674108</v>
      </c>
      <c r="K73" s="80">
        <f t="shared" si="8"/>
        <v>-1.8170691718640617</v>
      </c>
      <c r="L73" s="80">
        <f t="shared" si="8"/>
        <v>-0.25531569347086458</v>
      </c>
      <c r="M73" s="80">
        <f t="shared" si="9"/>
        <v>5.4575215142252533</v>
      </c>
      <c r="N73" s="80">
        <f t="shared" si="10"/>
        <v>5.0396023883237504</v>
      </c>
      <c r="O73" s="80">
        <f t="shared" si="11"/>
        <v>4.8992609922407713</v>
      </c>
      <c r="P73" s="80">
        <f t="shared" si="12"/>
        <v>4.5960544007076516</v>
      </c>
    </row>
    <row r="74" spans="1:16" ht="11.25" customHeight="1">
      <c r="A74" s="60" t="s">
        <v>412</v>
      </c>
      <c r="B74" s="60" t="s">
        <v>413</v>
      </c>
      <c r="C74" s="60" t="s">
        <v>61</v>
      </c>
      <c r="D74" s="61">
        <v>97226</v>
      </c>
      <c r="E74" s="61">
        <v>595496.26</v>
      </c>
      <c r="F74" s="61">
        <v>533325.44999999995</v>
      </c>
      <c r="G74" s="61">
        <v>161290</v>
      </c>
      <c r="H74" s="61">
        <v>861405.5</v>
      </c>
      <c r="I74" s="61">
        <v>779837.03</v>
      </c>
      <c r="J74" s="80">
        <f t="shared" si="7"/>
        <v>65.891839631374324</v>
      </c>
      <c r="K74" s="80">
        <f t="shared" si="8"/>
        <v>44.653385396576631</v>
      </c>
      <c r="L74" s="80">
        <f t="shared" si="8"/>
        <v>46.221604463090991</v>
      </c>
      <c r="M74" s="80">
        <f t="shared" si="9"/>
        <v>6.1248663937629857</v>
      </c>
      <c r="N74" s="80">
        <f t="shared" si="10"/>
        <v>5.3407247814495626</v>
      </c>
      <c r="O74" s="80">
        <f t="shared" si="11"/>
        <v>5.4854200522493981</v>
      </c>
      <c r="P74" s="80">
        <f t="shared" si="12"/>
        <v>4.834999255998512</v>
      </c>
    </row>
    <row r="75" spans="1:16" ht="11.25" customHeight="1">
      <c r="A75" s="60" t="s">
        <v>412</v>
      </c>
      <c r="B75" s="60" t="s">
        <v>413</v>
      </c>
      <c r="C75" s="60" t="s">
        <v>102</v>
      </c>
      <c r="D75" s="61">
        <v>700</v>
      </c>
      <c r="E75" s="61">
        <v>5621.93</v>
      </c>
      <c r="F75" s="61">
        <v>4999.22</v>
      </c>
      <c r="G75" s="61">
        <v>7190</v>
      </c>
      <c r="H75" s="61">
        <v>45467.71</v>
      </c>
      <c r="I75" s="61">
        <v>41400.050000000003</v>
      </c>
      <c r="J75" s="80">
        <f t="shared" si="7"/>
        <v>927.14285714285711</v>
      </c>
      <c r="K75" s="80">
        <f t="shared" si="8"/>
        <v>708.7562456309488</v>
      </c>
      <c r="L75" s="80">
        <f t="shared" si="8"/>
        <v>728.13018830937619</v>
      </c>
      <c r="M75" s="80">
        <f t="shared" si="9"/>
        <v>8.0313285714285723</v>
      </c>
      <c r="N75" s="80">
        <f t="shared" si="10"/>
        <v>6.3237426981919329</v>
      </c>
      <c r="O75" s="80">
        <f t="shared" si="11"/>
        <v>7.1417428571428578</v>
      </c>
      <c r="P75" s="80">
        <f t="shared" si="12"/>
        <v>5.758004172461753</v>
      </c>
    </row>
    <row r="76" spans="1:16" ht="11.25" customHeight="1">
      <c r="A76" s="60" t="s">
        <v>412</v>
      </c>
      <c r="B76" s="60" t="s">
        <v>413</v>
      </c>
      <c r="C76" s="60" t="s">
        <v>151</v>
      </c>
      <c r="D76" s="61">
        <v>21950</v>
      </c>
      <c r="E76" s="61">
        <v>158704.91</v>
      </c>
      <c r="F76" s="61">
        <v>141406.46</v>
      </c>
      <c r="G76" s="61">
        <v>54320</v>
      </c>
      <c r="H76" s="61">
        <v>313784.74</v>
      </c>
      <c r="I76" s="61">
        <v>282703.95</v>
      </c>
      <c r="J76" s="80">
        <f t="shared" si="7"/>
        <v>147.47152619589977</v>
      </c>
      <c r="K76" s="80">
        <f t="shared" si="8"/>
        <v>97.715836264927134</v>
      </c>
      <c r="L76" s="80">
        <f t="shared" si="8"/>
        <v>99.922938456984227</v>
      </c>
      <c r="M76" s="80">
        <f t="shared" si="9"/>
        <v>7.2302920273348521</v>
      </c>
      <c r="N76" s="80">
        <f t="shared" si="10"/>
        <v>5.7765968335787923</v>
      </c>
      <c r="O76" s="80">
        <f t="shared" si="11"/>
        <v>6.4422077448747146</v>
      </c>
      <c r="P76" s="80">
        <f t="shared" si="12"/>
        <v>5.2044173416789397</v>
      </c>
    </row>
    <row r="77" spans="1:16" ht="11.25" customHeight="1">
      <c r="A77" s="60" t="s">
        <v>412</v>
      </c>
      <c r="B77" s="60" t="s">
        <v>413</v>
      </c>
      <c r="C77" s="60" t="s">
        <v>49</v>
      </c>
      <c r="D77" s="61">
        <v>762530</v>
      </c>
      <c r="E77" s="61">
        <v>6513019.29</v>
      </c>
      <c r="F77" s="61">
        <v>5833775.3399999999</v>
      </c>
      <c r="G77" s="61">
        <v>575180</v>
      </c>
      <c r="H77" s="61">
        <v>4560963.87</v>
      </c>
      <c r="I77" s="61">
        <v>4154470.92</v>
      </c>
      <c r="J77" s="80">
        <f t="shared" si="7"/>
        <v>-24.569525133437374</v>
      </c>
      <c r="K77" s="80">
        <f t="shared" si="8"/>
        <v>-29.971589720257068</v>
      </c>
      <c r="L77" s="80">
        <f t="shared" si="8"/>
        <v>-28.785894590174603</v>
      </c>
      <c r="M77" s="80">
        <f t="shared" si="9"/>
        <v>8.5413285903505436</v>
      </c>
      <c r="N77" s="80">
        <f t="shared" si="10"/>
        <v>7.9296287596926183</v>
      </c>
      <c r="O77" s="80">
        <f t="shared" si="11"/>
        <v>7.6505518995973931</v>
      </c>
      <c r="P77" s="80">
        <f t="shared" si="12"/>
        <v>7.2229057338572273</v>
      </c>
    </row>
    <row r="78" spans="1:16" ht="11.25" customHeight="1">
      <c r="A78" s="60" t="s">
        <v>412</v>
      </c>
      <c r="B78" s="60" t="s">
        <v>413</v>
      </c>
      <c r="C78" s="60" t="s">
        <v>710</v>
      </c>
      <c r="D78" s="61">
        <v>16581</v>
      </c>
      <c r="E78" s="61">
        <v>85381.33</v>
      </c>
      <c r="F78" s="61">
        <v>76509.36</v>
      </c>
      <c r="G78" s="61">
        <v>38262</v>
      </c>
      <c r="H78" s="61">
        <v>190501.54</v>
      </c>
      <c r="I78" s="61">
        <v>171539.21</v>
      </c>
      <c r="J78" s="80">
        <f t="shared" si="7"/>
        <v>130.75809661660938</v>
      </c>
      <c r="K78" s="80">
        <f t="shared" si="8"/>
        <v>123.11849674864516</v>
      </c>
      <c r="L78" s="80">
        <f t="shared" si="8"/>
        <v>124.20682907293957</v>
      </c>
      <c r="M78" s="80">
        <f t="shared" si="9"/>
        <v>5.1493474458717809</v>
      </c>
      <c r="N78" s="80">
        <f t="shared" si="10"/>
        <v>4.978870419737599</v>
      </c>
      <c r="O78" s="80">
        <f t="shared" si="11"/>
        <v>4.614278994029311</v>
      </c>
      <c r="P78" s="80">
        <f t="shared" si="12"/>
        <v>4.4832787099472062</v>
      </c>
    </row>
    <row r="79" spans="1:16" ht="11.25" customHeight="1">
      <c r="A79" s="60" t="s">
        <v>412</v>
      </c>
      <c r="B79" s="60" t="s">
        <v>413</v>
      </c>
      <c r="C79" s="60" t="s">
        <v>99</v>
      </c>
      <c r="D79" s="61">
        <v>7500</v>
      </c>
      <c r="E79" s="61">
        <v>33366.949999999997</v>
      </c>
      <c r="F79" s="61">
        <v>29857.7</v>
      </c>
      <c r="G79" s="61">
        <v>21100</v>
      </c>
      <c r="H79" s="61">
        <v>82895.19</v>
      </c>
      <c r="I79" s="61">
        <v>75366.86</v>
      </c>
      <c r="J79" s="80">
        <f t="shared" si="7"/>
        <v>181.33333333333334</v>
      </c>
      <c r="K79" s="80">
        <f t="shared" si="8"/>
        <v>148.43502327902314</v>
      </c>
      <c r="L79" s="80">
        <f t="shared" si="8"/>
        <v>152.42017971913441</v>
      </c>
      <c r="M79" s="80">
        <f t="shared" si="9"/>
        <v>4.448926666666666</v>
      </c>
      <c r="N79" s="80">
        <f t="shared" si="10"/>
        <v>3.9286819905213273</v>
      </c>
      <c r="O79" s="80">
        <f t="shared" si="11"/>
        <v>3.9810266666666667</v>
      </c>
      <c r="P79" s="80">
        <f t="shared" si="12"/>
        <v>3.5718890995260666</v>
      </c>
    </row>
    <row r="80" spans="1:16" ht="11.25" customHeight="1">
      <c r="A80" s="60" t="s">
        <v>412</v>
      </c>
      <c r="B80" s="60" t="s">
        <v>413</v>
      </c>
      <c r="C80" s="60" t="s">
        <v>94</v>
      </c>
      <c r="D80" s="61">
        <v>33000</v>
      </c>
      <c r="E80" s="61">
        <v>162283.04999999999</v>
      </c>
      <c r="F80" s="61">
        <v>143848</v>
      </c>
      <c r="G80" s="61">
        <v>14946</v>
      </c>
      <c r="H80" s="61">
        <v>72428.990000000005</v>
      </c>
      <c r="I80" s="61">
        <v>63832.32</v>
      </c>
      <c r="J80" s="80">
        <f t="shared" si="7"/>
        <v>-54.709090909090911</v>
      </c>
      <c r="K80" s="80">
        <f t="shared" si="8"/>
        <v>-55.368727664411033</v>
      </c>
      <c r="L80" s="80">
        <f t="shared" si="8"/>
        <v>-55.625159890996045</v>
      </c>
      <c r="M80" s="80">
        <f t="shared" si="9"/>
        <v>4.9176681818181818</v>
      </c>
      <c r="N80" s="80">
        <f t="shared" si="10"/>
        <v>4.8460450956777734</v>
      </c>
      <c r="O80" s="80">
        <f t="shared" si="11"/>
        <v>4.3590303030303028</v>
      </c>
      <c r="P80" s="80">
        <f t="shared" si="12"/>
        <v>4.2708631071858694</v>
      </c>
    </row>
    <row r="81" spans="1:16" ht="11.25" customHeight="1">
      <c r="A81" s="60" t="s">
        <v>412</v>
      </c>
      <c r="B81" s="60" t="s">
        <v>413</v>
      </c>
      <c r="C81" s="60" t="s">
        <v>69</v>
      </c>
      <c r="D81" s="61">
        <v>155844</v>
      </c>
      <c r="E81" s="61">
        <v>836780.51</v>
      </c>
      <c r="F81" s="61">
        <v>754773.83</v>
      </c>
      <c r="G81" s="61">
        <v>180738</v>
      </c>
      <c r="H81" s="61">
        <v>918133.13</v>
      </c>
      <c r="I81" s="61">
        <v>827562.51</v>
      </c>
      <c r="J81" s="80">
        <f t="shared" si="7"/>
        <v>15.973665973665973</v>
      </c>
      <c r="K81" s="80">
        <f t="shared" si="8"/>
        <v>9.7220978533546383</v>
      </c>
      <c r="L81" s="80">
        <f t="shared" si="8"/>
        <v>9.6437736851581164</v>
      </c>
      <c r="M81" s="80">
        <f t="shared" si="9"/>
        <v>5.3693469751803082</v>
      </c>
      <c r="N81" s="80">
        <f t="shared" si="10"/>
        <v>5.0799119720258057</v>
      </c>
      <c r="O81" s="80">
        <f t="shared" si="11"/>
        <v>4.8431369189702522</v>
      </c>
      <c r="P81" s="80">
        <f t="shared" si="12"/>
        <v>4.5787964346180656</v>
      </c>
    </row>
    <row r="82" spans="1:16" ht="11.25" customHeight="1">
      <c r="A82" s="60" t="s">
        <v>412</v>
      </c>
      <c r="B82" s="60" t="s">
        <v>413</v>
      </c>
      <c r="C82" s="60" t="s">
        <v>70</v>
      </c>
      <c r="D82" s="61">
        <v>47626</v>
      </c>
      <c r="E82" s="61">
        <v>290334.11</v>
      </c>
      <c r="F82" s="61">
        <v>259482.37</v>
      </c>
      <c r="G82" s="61">
        <v>54488</v>
      </c>
      <c r="H82" s="61">
        <v>285323.24</v>
      </c>
      <c r="I82" s="61">
        <v>257601.8</v>
      </c>
      <c r="J82" s="80">
        <f t="shared" si="7"/>
        <v>14.408096417922984</v>
      </c>
      <c r="K82" s="80">
        <f t="shared" si="8"/>
        <v>-1.7258977940965998</v>
      </c>
      <c r="L82" s="80">
        <f t="shared" si="8"/>
        <v>-0.72473902562243708</v>
      </c>
      <c r="M82" s="80">
        <f t="shared" si="9"/>
        <v>6.0961262755637673</v>
      </c>
      <c r="N82" s="80">
        <f t="shared" si="10"/>
        <v>5.2364417853472318</v>
      </c>
      <c r="O82" s="80">
        <f t="shared" si="11"/>
        <v>5.4483343131902737</v>
      </c>
      <c r="P82" s="80">
        <f t="shared" si="12"/>
        <v>4.7276794890618117</v>
      </c>
    </row>
    <row r="83" spans="1:16" ht="11.25" customHeight="1">
      <c r="A83" s="60" t="s">
        <v>412</v>
      </c>
      <c r="B83" s="60" t="s">
        <v>413</v>
      </c>
      <c r="C83" s="60" t="s">
        <v>66</v>
      </c>
      <c r="D83" s="61">
        <v>1531430</v>
      </c>
      <c r="E83" s="61">
        <v>8292896.8099999996</v>
      </c>
      <c r="F83" s="61">
        <v>7430606.9000000004</v>
      </c>
      <c r="G83" s="61">
        <v>1742140</v>
      </c>
      <c r="H83" s="61">
        <v>8730263.1699999999</v>
      </c>
      <c r="I83" s="61">
        <v>7882031.1900000004</v>
      </c>
      <c r="J83" s="80">
        <f t="shared" si="7"/>
        <v>13.75903567254135</v>
      </c>
      <c r="K83" s="80">
        <f t="shared" si="8"/>
        <v>5.2739877273355376</v>
      </c>
      <c r="L83" s="80">
        <f t="shared" si="8"/>
        <v>6.0752008022386432</v>
      </c>
      <c r="M83" s="80">
        <f t="shared" si="9"/>
        <v>5.4151327909209037</v>
      </c>
      <c r="N83" s="80">
        <f t="shared" si="10"/>
        <v>5.0112293902901026</v>
      </c>
      <c r="O83" s="80">
        <f t="shared" si="11"/>
        <v>4.8520708749338857</v>
      </c>
      <c r="P83" s="80">
        <f t="shared" si="12"/>
        <v>4.524338566360913</v>
      </c>
    </row>
    <row r="84" spans="1:16" ht="11.25" customHeight="1">
      <c r="A84" s="60" t="s">
        <v>412</v>
      </c>
      <c r="B84" s="60" t="s">
        <v>413</v>
      </c>
      <c r="C84" s="60" t="s">
        <v>352</v>
      </c>
      <c r="D84" s="61"/>
      <c r="E84" s="61"/>
      <c r="F84" s="61"/>
      <c r="G84" s="61">
        <v>1392</v>
      </c>
      <c r="H84" s="61">
        <v>7928.96</v>
      </c>
      <c r="I84" s="61">
        <v>6743.13</v>
      </c>
      <c r="N84" s="80">
        <f t="shared" si="10"/>
        <v>5.6960919540229886</v>
      </c>
      <c r="P84" s="80">
        <f t="shared" si="12"/>
        <v>4.8442025862068965</v>
      </c>
    </row>
    <row r="85" spans="1:16" ht="11.25" customHeight="1">
      <c r="A85" s="60" t="s">
        <v>412</v>
      </c>
      <c r="B85" s="60" t="s">
        <v>413</v>
      </c>
      <c r="C85" s="60" t="s">
        <v>48</v>
      </c>
      <c r="D85" s="61">
        <v>29820</v>
      </c>
      <c r="E85" s="61">
        <v>188881.12</v>
      </c>
      <c r="F85" s="61">
        <v>169168.9</v>
      </c>
      <c r="G85" s="61">
        <v>42020</v>
      </c>
      <c r="H85" s="61">
        <v>230152.09</v>
      </c>
      <c r="I85" s="61">
        <v>208170.35</v>
      </c>
      <c r="J85" s="80">
        <f t="shared" si="7"/>
        <v>40.912139503688799</v>
      </c>
      <c r="K85" s="80">
        <f t="shared" si="8"/>
        <v>21.850235746166689</v>
      </c>
      <c r="L85" s="80">
        <f t="shared" si="8"/>
        <v>23.054739966979753</v>
      </c>
      <c r="M85" s="80">
        <f t="shared" si="9"/>
        <v>6.3340415828303147</v>
      </c>
      <c r="N85" s="80">
        <f t="shared" si="10"/>
        <v>5.4772034745359353</v>
      </c>
      <c r="O85" s="80">
        <f t="shared" si="11"/>
        <v>5.6730013413816227</v>
      </c>
      <c r="P85" s="80">
        <f t="shared" si="12"/>
        <v>4.9540778200856739</v>
      </c>
    </row>
    <row r="86" spans="1:16" ht="11.25" customHeight="1">
      <c r="A86" s="60" t="s">
        <v>412</v>
      </c>
      <c r="B86" s="60" t="s">
        <v>413</v>
      </c>
      <c r="C86" s="60" t="s">
        <v>345</v>
      </c>
      <c r="D86" s="61">
        <v>170564</v>
      </c>
      <c r="E86" s="61">
        <v>891987.25</v>
      </c>
      <c r="F86" s="61">
        <v>799028.23</v>
      </c>
      <c r="G86" s="61">
        <v>221030</v>
      </c>
      <c r="H86" s="61">
        <v>1108111.21</v>
      </c>
      <c r="I86" s="61">
        <v>1001797.55</v>
      </c>
      <c r="J86" s="80">
        <f t="shared" si="7"/>
        <v>29.587720738256607</v>
      </c>
      <c r="K86" s="80">
        <f t="shared" si="8"/>
        <v>24.229489827348985</v>
      </c>
      <c r="L86" s="80">
        <f t="shared" si="8"/>
        <v>25.376990747873837</v>
      </c>
      <c r="M86" s="80">
        <f t="shared" si="9"/>
        <v>5.2296337445181864</v>
      </c>
      <c r="N86" s="80">
        <f t="shared" si="10"/>
        <v>5.0133973216305474</v>
      </c>
      <c r="O86" s="80">
        <f t="shared" si="11"/>
        <v>4.6846241293590678</v>
      </c>
      <c r="P86" s="80">
        <f t="shared" si="12"/>
        <v>4.532405329593268</v>
      </c>
    </row>
    <row r="87" spans="1:16" ht="11.25" customHeight="1">
      <c r="A87" s="60" t="s">
        <v>412</v>
      </c>
      <c r="B87" s="60" t="s">
        <v>413</v>
      </c>
      <c r="C87" s="60" t="s">
        <v>65</v>
      </c>
      <c r="D87" s="61">
        <v>27410</v>
      </c>
      <c r="E87" s="61">
        <v>168560.86</v>
      </c>
      <c r="F87" s="61">
        <v>151533.95000000001</v>
      </c>
      <c r="G87" s="61">
        <v>26810</v>
      </c>
      <c r="H87" s="61">
        <v>135394.67000000001</v>
      </c>
      <c r="I87" s="61">
        <v>122505.92</v>
      </c>
      <c r="J87" s="80">
        <f t="shared" si="7"/>
        <v>-2.1889821233126594</v>
      </c>
      <c r="K87" s="80">
        <f t="shared" si="8"/>
        <v>-19.676092065500839</v>
      </c>
      <c r="L87" s="80">
        <f t="shared" si="8"/>
        <v>-19.156123099807015</v>
      </c>
      <c r="M87" s="80">
        <f t="shared" si="9"/>
        <v>6.1496118205034653</v>
      </c>
      <c r="N87" s="80">
        <f t="shared" si="10"/>
        <v>5.050155538977994</v>
      </c>
      <c r="O87" s="80">
        <f t="shared" si="11"/>
        <v>5.5284184604159075</v>
      </c>
      <c r="P87" s="80">
        <f t="shared" si="12"/>
        <v>4.5694114136516228</v>
      </c>
    </row>
    <row r="88" spans="1:16" ht="11.25" customHeight="1">
      <c r="A88" s="60" t="s">
        <v>412</v>
      </c>
      <c r="B88" s="60" t="s">
        <v>413</v>
      </c>
      <c r="C88" s="60" t="s">
        <v>43</v>
      </c>
      <c r="D88" s="61">
        <v>362732</v>
      </c>
      <c r="E88" s="61">
        <v>1821825.49</v>
      </c>
      <c r="F88" s="61">
        <v>1630824.21</v>
      </c>
      <c r="G88" s="61">
        <v>1175818</v>
      </c>
      <c r="H88" s="61">
        <v>5451268.6100000003</v>
      </c>
      <c r="I88" s="61">
        <v>4887987.1900000004</v>
      </c>
      <c r="J88" s="80">
        <f t="shared" si="7"/>
        <v>224.15612628607346</v>
      </c>
      <c r="K88" s="80">
        <f t="shared" si="8"/>
        <v>199.22013057353809</v>
      </c>
      <c r="L88" s="80">
        <f t="shared" si="8"/>
        <v>199.72495870661626</v>
      </c>
      <c r="M88" s="80">
        <f t="shared" si="9"/>
        <v>5.0225110825623327</v>
      </c>
      <c r="N88" s="80">
        <f t="shared" si="10"/>
        <v>4.6361499908999528</v>
      </c>
      <c r="O88" s="80">
        <f t="shared" si="11"/>
        <v>4.4959480001764387</v>
      </c>
      <c r="P88" s="80">
        <f t="shared" si="12"/>
        <v>4.1570950521254142</v>
      </c>
    </row>
    <row r="89" spans="1:16" ht="11.25" customHeight="1">
      <c r="A89" s="60" t="s">
        <v>414</v>
      </c>
      <c r="B89" s="60" t="s">
        <v>618</v>
      </c>
      <c r="C89" s="60" t="s">
        <v>47</v>
      </c>
      <c r="D89" s="61">
        <v>17950</v>
      </c>
      <c r="E89" s="61">
        <v>85674.2</v>
      </c>
      <c r="F89" s="61">
        <v>76963.56</v>
      </c>
      <c r="G89" s="61">
        <v>280</v>
      </c>
      <c r="H89" s="61">
        <v>1592.1</v>
      </c>
      <c r="I89" s="61">
        <v>1505.62</v>
      </c>
      <c r="J89" s="80">
        <f t="shared" si="7"/>
        <v>-98.440111420612809</v>
      </c>
      <c r="K89" s="80">
        <f t="shared" si="8"/>
        <v>-98.141680926113111</v>
      </c>
      <c r="L89" s="80">
        <f t="shared" si="8"/>
        <v>-98.043723549170551</v>
      </c>
      <c r="M89" s="80">
        <f t="shared" si="9"/>
        <v>4.7729359331476324</v>
      </c>
      <c r="N89" s="80">
        <f t="shared" si="10"/>
        <v>5.6860714285714282</v>
      </c>
      <c r="O89" s="80">
        <f t="shared" si="11"/>
        <v>4.2876635097493034</v>
      </c>
      <c r="P89" s="80">
        <f t="shared" si="12"/>
        <v>5.3772142857142855</v>
      </c>
    </row>
    <row r="90" spans="1:16" ht="11.25" customHeight="1">
      <c r="A90" s="60" t="s">
        <v>414</v>
      </c>
      <c r="B90" s="60" t="s">
        <v>618</v>
      </c>
      <c r="C90" s="60" t="s">
        <v>93</v>
      </c>
      <c r="D90" s="61"/>
      <c r="E90" s="61"/>
      <c r="F90" s="61"/>
      <c r="G90" s="61">
        <v>100</v>
      </c>
      <c r="H90" s="61">
        <v>573.63</v>
      </c>
      <c r="I90" s="61">
        <v>540.11</v>
      </c>
      <c r="N90" s="80">
        <f t="shared" si="10"/>
        <v>5.7363</v>
      </c>
      <c r="P90" s="80">
        <f t="shared" si="12"/>
        <v>5.4011000000000005</v>
      </c>
    </row>
    <row r="91" spans="1:16" ht="11.25" customHeight="1">
      <c r="A91" s="60" t="s">
        <v>414</v>
      </c>
      <c r="B91" s="60" t="s">
        <v>618</v>
      </c>
      <c r="C91" s="60" t="s">
        <v>134</v>
      </c>
      <c r="D91" s="61">
        <v>450</v>
      </c>
      <c r="E91" s="61">
        <v>2925</v>
      </c>
      <c r="F91" s="61">
        <v>2591.5700000000002</v>
      </c>
      <c r="G91" s="61"/>
      <c r="H91" s="61"/>
      <c r="I91" s="61"/>
      <c r="J91" s="80">
        <f t="shared" si="7"/>
        <v>-100</v>
      </c>
      <c r="K91" s="80">
        <f t="shared" si="8"/>
        <v>-100</v>
      </c>
      <c r="L91" s="80">
        <f t="shared" si="8"/>
        <v>-100</v>
      </c>
      <c r="M91" s="80">
        <f t="shared" si="9"/>
        <v>6.5</v>
      </c>
      <c r="O91" s="80">
        <f t="shared" si="11"/>
        <v>5.7590444444444451</v>
      </c>
    </row>
    <row r="92" spans="1:16" ht="11.25" customHeight="1">
      <c r="A92" s="60" t="s">
        <v>414</v>
      </c>
      <c r="B92" s="60" t="s">
        <v>618</v>
      </c>
      <c r="C92" s="60" t="s">
        <v>62</v>
      </c>
      <c r="D92" s="61">
        <v>8280</v>
      </c>
      <c r="E92" s="61">
        <v>47670.52</v>
      </c>
      <c r="F92" s="61">
        <v>42587.55</v>
      </c>
      <c r="G92" s="61">
        <v>31594.9</v>
      </c>
      <c r="H92" s="61">
        <v>243603.98</v>
      </c>
      <c r="I92" s="61">
        <v>224713.89</v>
      </c>
      <c r="J92" s="80">
        <f t="shared" si="7"/>
        <v>281.58091787439611</v>
      </c>
      <c r="K92" s="80">
        <f t="shared" si="8"/>
        <v>411.01599059544566</v>
      </c>
      <c r="L92" s="80">
        <f t="shared" si="8"/>
        <v>427.65160240492827</v>
      </c>
      <c r="M92" s="80">
        <f t="shared" si="9"/>
        <v>5.7573091787439612</v>
      </c>
      <c r="N92" s="80">
        <f t="shared" si="10"/>
        <v>7.7102310815986126</v>
      </c>
      <c r="O92" s="80">
        <f t="shared" si="11"/>
        <v>5.1434239130434785</v>
      </c>
      <c r="P92" s="80">
        <f t="shared" si="12"/>
        <v>7.112346929409493</v>
      </c>
    </row>
    <row r="93" spans="1:16" ht="11.25" customHeight="1">
      <c r="A93" s="60" t="s">
        <v>414</v>
      </c>
      <c r="B93" s="60" t="s">
        <v>618</v>
      </c>
      <c r="C93" s="60" t="s">
        <v>53</v>
      </c>
      <c r="D93" s="61">
        <v>4145</v>
      </c>
      <c r="E93" s="61">
        <v>19923.66</v>
      </c>
      <c r="F93" s="61">
        <v>17861.59</v>
      </c>
      <c r="G93" s="61">
        <v>7680</v>
      </c>
      <c r="H93" s="61">
        <v>51632.75</v>
      </c>
      <c r="I93" s="61">
        <v>45774.81</v>
      </c>
      <c r="J93" s="80">
        <f t="shared" si="7"/>
        <v>85.283474065138719</v>
      </c>
      <c r="K93" s="80">
        <f t="shared" si="8"/>
        <v>159.15293675961144</v>
      </c>
      <c r="L93" s="80">
        <f t="shared" si="8"/>
        <v>156.27511324579723</v>
      </c>
      <c r="M93" s="80">
        <f t="shared" si="9"/>
        <v>4.8066731001206273</v>
      </c>
      <c r="N93" s="80">
        <f t="shared" si="10"/>
        <v>6.7230143229166668</v>
      </c>
      <c r="O93" s="80">
        <f t="shared" si="11"/>
        <v>4.3091893848009653</v>
      </c>
      <c r="P93" s="80">
        <f t="shared" si="12"/>
        <v>5.96026171875</v>
      </c>
    </row>
    <row r="94" spans="1:16" s="137" customFormat="1" ht="11.25" customHeight="1">
      <c r="A94" s="60" t="s">
        <v>414</v>
      </c>
      <c r="B94" s="60" t="s">
        <v>618</v>
      </c>
      <c r="C94" s="60" t="s">
        <v>55</v>
      </c>
      <c r="D94" s="61">
        <v>21360</v>
      </c>
      <c r="E94" s="61">
        <v>101850.21</v>
      </c>
      <c r="F94" s="61">
        <v>90345.96</v>
      </c>
      <c r="G94" s="61">
        <v>3780</v>
      </c>
      <c r="H94" s="61">
        <v>21955.31</v>
      </c>
      <c r="I94" s="61">
        <v>20663.27</v>
      </c>
      <c r="J94" s="80">
        <f t="shared" si="7"/>
        <v>-82.303370786516851</v>
      </c>
      <c r="K94" s="80">
        <f t="shared" si="8"/>
        <v>-78.443529964248484</v>
      </c>
      <c r="L94" s="80">
        <f t="shared" si="8"/>
        <v>-77.128728279604303</v>
      </c>
      <c r="M94" s="80">
        <f t="shared" si="9"/>
        <v>4.7682682584269669</v>
      </c>
      <c r="N94" s="80">
        <f t="shared" si="10"/>
        <v>5.8082830687830693</v>
      </c>
      <c r="O94" s="80">
        <f t="shared" si="11"/>
        <v>4.229679775280899</v>
      </c>
      <c r="P94" s="80">
        <f t="shared" si="12"/>
        <v>5.4664735449735451</v>
      </c>
    </row>
    <row r="95" spans="1:16" ht="11.25" customHeight="1">
      <c r="A95" s="60" t="s">
        <v>414</v>
      </c>
      <c r="B95" s="60" t="s">
        <v>618</v>
      </c>
      <c r="C95" s="60" t="s">
        <v>41</v>
      </c>
      <c r="D95" s="61">
        <v>34750</v>
      </c>
      <c r="E95" s="61">
        <v>165854.5</v>
      </c>
      <c r="F95" s="61">
        <v>148385.06</v>
      </c>
      <c r="G95" s="61">
        <v>4139</v>
      </c>
      <c r="H95" s="61">
        <v>27908.07</v>
      </c>
      <c r="I95" s="61">
        <v>24941.27</v>
      </c>
      <c r="J95" s="80">
        <f t="shared" si="7"/>
        <v>-88.08920863309352</v>
      </c>
      <c r="K95" s="80">
        <f t="shared" si="8"/>
        <v>-83.173160812639992</v>
      </c>
      <c r="L95" s="80">
        <f t="shared" si="8"/>
        <v>-83.191522111457857</v>
      </c>
      <c r="M95" s="80">
        <f t="shared" si="9"/>
        <v>4.7727913669064748</v>
      </c>
      <c r="N95" s="80">
        <f t="shared" si="10"/>
        <v>6.7427083836675523</v>
      </c>
      <c r="O95" s="80">
        <f t="shared" si="11"/>
        <v>4.2700736690647485</v>
      </c>
      <c r="P95" s="80">
        <f t="shared" si="12"/>
        <v>6.0259168881372309</v>
      </c>
    </row>
    <row r="96" spans="1:16" ht="11.25" customHeight="1">
      <c r="A96" s="60" t="s">
        <v>414</v>
      </c>
      <c r="B96" s="60" t="s">
        <v>618</v>
      </c>
      <c r="C96" s="60" t="s">
        <v>44</v>
      </c>
      <c r="D96" s="61">
        <v>98378.5</v>
      </c>
      <c r="E96" s="61">
        <v>496547.32</v>
      </c>
      <c r="F96" s="61">
        <v>442978.85</v>
      </c>
      <c r="G96" s="61">
        <v>24953.5</v>
      </c>
      <c r="H96" s="61">
        <v>201008.04</v>
      </c>
      <c r="I96" s="61">
        <v>173605.28</v>
      </c>
      <c r="J96" s="80">
        <f t="shared" si="7"/>
        <v>-74.635209928998719</v>
      </c>
      <c r="K96" s="80">
        <f t="shared" si="8"/>
        <v>-59.518855121401124</v>
      </c>
      <c r="L96" s="80">
        <f t="shared" si="8"/>
        <v>-60.809578154803546</v>
      </c>
      <c r="M96" s="80">
        <f t="shared" si="9"/>
        <v>5.0473154195276404</v>
      </c>
      <c r="N96" s="80">
        <f t="shared" si="10"/>
        <v>8.0553044663073319</v>
      </c>
      <c r="O96" s="80">
        <f t="shared" si="11"/>
        <v>4.5028014251081281</v>
      </c>
      <c r="P96" s="80">
        <f t="shared" si="12"/>
        <v>6.9571515017933354</v>
      </c>
    </row>
    <row r="97" spans="1:16" ht="11.25" customHeight="1">
      <c r="A97" s="60" t="s">
        <v>414</v>
      </c>
      <c r="B97" s="60" t="s">
        <v>618</v>
      </c>
      <c r="C97" s="60" t="s">
        <v>42</v>
      </c>
      <c r="D97" s="61">
        <v>261043.5</v>
      </c>
      <c r="E97" s="61">
        <v>1320537.2</v>
      </c>
      <c r="F97" s="61">
        <v>1182830.47</v>
      </c>
      <c r="G97" s="61">
        <v>182443</v>
      </c>
      <c r="H97" s="61">
        <v>1188869.76</v>
      </c>
      <c r="I97" s="61">
        <v>1090558.8799999999</v>
      </c>
      <c r="J97" s="80">
        <f t="shared" si="7"/>
        <v>-30.11011574699236</v>
      </c>
      <c r="K97" s="80">
        <f t="shared" si="8"/>
        <v>-9.970748268204785</v>
      </c>
      <c r="L97" s="80">
        <f t="shared" si="8"/>
        <v>-7.8009141918706302</v>
      </c>
      <c r="M97" s="80">
        <f t="shared" si="9"/>
        <v>5.0586863875177892</v>
      </c>
      <c r="N97" s="80">
        <f t="shared" si="10"/>
        <v>6.5163901054027837</v>
      </c>
      <c r="O97" s="80">
        <f t="shared" si="11"/>
        <v>4.531162315859234</v>
      </c>
      <c r="P97" s="80">
        <f t="shared" si="12"/>
        <v>5.9775320511063725</v>
      </c>
    </row>
    <row r="98" spans="1:16" ht="11.25" customHeight="1">
      <c r="A98" s="60" t="s">
        <v>414</v>
      </c>
      <c r="B98" s="60" t="s">
        <v>618</v>
      </c>
      <c r="C98" s="60" t="s">
        <v>151</v>
      </c>
      <c r="D98" s="61">
        <v>3769</v>
      </c>
      <c r="E98" s="61">
        <v>18818.34</v>
      </c>
      <c r="F98" s="61">
        <v>16809.84</v>
      </c>
      <c r="G98" s="61">
        <v>7905</v>
      </c>
      <c r="H98" s="61">
        <v>54176.52</v>
      </c>
      <c r="I98" s="61">
        <v>49981.73</v>
      </c>
      <c r="J98" s="80">
        <f t="shared" si="7"/>
        <v>109.73733085699125</v>
      </c>
      <c r="K98" s="80">
        <f t="shared" si="8"/>
        <v>187.89213076179934</v>
      </c>
      <c r="L98" s="80">
        <f t="shared" si="8"/>
        <v>197.33614359208653</v>
      </c>
      <c r="M98" s="80">
        <f t="shared" si="9"/>
        <v>4.992926505704431</v>
      </c>
      <c r="N98" s="80">
        <f t="shared" si="10"/>
        <v>6.8534497153700187</v>
      </c>
      <c r="O98" s="80">
        <f t="shared" si="11"/>
        <v>4.4600265322366672</v>
      </c>
      <c r="P98" s="80">
        <f t="shared" si="12"/>
        <v>6.3227994939911456</v>
      </c>
    </row>
    <row r="99" spans="1:16" ht="11.25" customHeight="1">
      <c r="A99" s="60" t="s">
        <v>414</v>
      </c>
      <c r="B99" s="60" t="s">
        <v>618</v>
      </c>
      <c r="C99" s="60" t="s">
        <v>49</v>
      </c>
      <c r="D99" s="61">
        <v>1370</v>
      </c>
      <c r="E99" s="61">
        <v>7665.87</v>
      </c>
      <c r="F99" s="61">
        <v>6872.43</v>
      </c>
      <c r="G99" s="61"/>
      <c r="H99" s="61"/>
      <c r="I99" s="61"/>
      <c r="J99" s="80">
        <f t="shared" si="7"/>
        <v>-100</v>
      </c>
      <c r="K99" s="80">
        <f t="shared" si="8"/>
        <v>-100</v>
      </c>
      <c r="L99" s="80">
        <f t="shared" si="8"/>
        <v>-100</v>
      </c>
      <c r="M99" s="80">
        <f t="shared" si="9"/>
        <v>5.5955255474452557</v>
      </c>
      <c r="O99" s="80">
        <f t="shared" si="11"/>
        <v>5.0163722627737233</v>
      </c>
    </row>
    <row r="100" spans="1:16" ht="11.25" customHeight="1">
      <c r="A100" s="60" t="s">
        <v>414</v>
      </c>
      <c r="B100" s="60" t="s">
        <v>618</v>
      </c>
      <c r="C100" s="60" t="s">
        <v>66</v>
      </c>
      <c r="D100" s="61">
        <v>3500</v>
      </c>
      <c r="E100" s="61">
        <v>19007.27</v>
      </c>
      <c r="F100" s="61">
        <v>17028.09</v>
      </c>
      <c r="G100" s="61">
        <v>563</v>
      </c>
      <c r="H100" s="61">
        <v>3597.39</v>
      </c>
      <c r="I100" s="61">
        <v>3389.09</v>
      </c>
      <c r="J100" s="80">
        <f t="shared" si="7"/>
        <v>-83.914285714285711</v>
      </c>
      <c r="K100" s="80">
        <f t="shared" si="8"/>
        <v>-81.073610255444365</v>
      </c>
      <c r="L100" s="80">
        <f t="shared" si="8"/>
        <v>-80.097063146835609</v>
      </c>
      <c r="M100" s="80">
        <f t="shared" si="9"/>
        <v>5.4306485714285717</v>
      </c>
      <c r="N100" s="80">
        <f t="shared" si="10"/>
        <v>6.3896802841918294</v>
      </c>
      <c r="O100" s="80">
        <f t="shared" si="11"/>
        <v>4.8651685714285717</v>
      </c>
      <c r="P100" s="80">
        <f t="shared" si="12"/>
        <v>6.0196980461811727</v>
      </c>
    </row>
    <row r="101" spans="1:16" ht="11.25" customHeight="1">
      <c r="A101" s="60" t="s">
        <v>414</v>
      </c>
      <c r="B101" s="60" t="s">
        <v>618</v>
      </c>
      <c r="C101" s="60" t="s">
        <v>43</v>
      </c>
      <c r="D101" s="61">
        <v>7120</v>
      </c>
      <c r="E101" s="61">
        <v>31778.79</v>
      </c>
      <c r="F101" s="61">
        <v>29168.86</v>
      </c>
      <c r="G101" s="61"/>
      <c r="H101" s="61"/>
      <c r="I101" s="61"/>
      <c r="J101" s="80">
        <f t="shared" si="7"/>
        <v>-100</v>
      </c>
      <c r="K101" s="80">
        <f t="shared" si="8"/>
        <v>-100</v>
      </c>
      <c r="L101" s="80">
        <f t="shared" si="8"/>
        <v>-100</v>
      </c>
      <c r="M101" s="80">
        <f t="shared" si="9"/>
        <v>4.4633132022471909</v>
      </c>
      <c r="O101" s="80">
        <f t="shared" si="11"/>
        <v>4.0967500000000001</v>
      </c>
    </row>
    <row r="102" spans="1:16" ht="11.25" customHeight="1">
      <c r="A102" s="60" t="s">
        <v>416</v>
      </c>
      <c r="B102" s="60" t="s">
        <v>417</v>
      </c>
      <c r="C102" s="60" t="s">
        <v>47</v>
      </c>
      <c r="D102" s="61"/>
      <c r="E102" s="61"/>
      <c r="F102" s="61"/>
      <c r="G102" s="61">
        <v>370</v>
      </c>
      <c r="H102" s="61">
        <v>4962.74</v>
      </c>
      <c r="I102" s="61">
        <v>4430.05</v>
      </c>
      <c r="N102" s="80">
        <f t="shared" si="10"/>
        <v>13.412810810810811</v>
      </c>
      <c r="P102" s="80">
        <f t="shared" si="12"/>
        <v>11.973108108108109</v>
      </c>
    </row>
    <row r="103" spans="1:16" ht="11.25" customHeight="1">
      <c r="A103" s="60" t="s">
        <v>416</v>
      </c>
      <c r="B103" s="60" t="s">
        <v>417</v>
      </c>
      <c r="C103" s="60" t="s">
        <v>134</v>
      </c>
      <c r="D103" s="61"/>
      <c r="E103" s="61"/>
      <c r="F103" s="61"/>
      <c r="G103" s="61">
        <v>380</v>
      </c>
      <c r="H103" s="61">
        <v>5663.5</v>
      </c>
      <c r="I103" s="61">
        <v>5293.49</v>
      </c>
      <c r="N103" s="80">
        <f t="shared" si="10"/>
        <v>14.903947368421052</v>
      </c>
      <c r="P103" s="80">
        <f t="shared" si="12"/>
        <v>13.930236842105263</v>
      </c>
    </row>
    <row r="104" spans="1:16" ht="11.25" customHeight="1">
      <c r="A104" s="60" t="s">
        <v>416</v>
      </c>
      <c r="B104" s="60" t="s">
        <v>417</v>
      </c>
      <c r="C104" s="60" t="s">
        <v>55</v>
      </c>
      <c r="D104" s="61">
        <v>365</v>
      </c>
      <c r="E104" s="61">
        <v>6235.2</v>
      </c>
      <c r="F104" s="61">
        <v>5531.22</v>
      </c>
      <c r="G104" s="61">
        <v>10376</v>
      </c>
      <c r="H104" s="61">
        <v>42887.57</v>
      </c>
      <c r="I104" s="61">
        <v>40727.1</v>
      </c>
      <c r="J104" s="80">
        <f t="shared" si="7"/>
        <v>2742.7397260273974</v>
      </c>
      <c r="K104" s="80">
        <f t="shared" si="8"/>
        <v>587.82990120605598</v>
      </c>
      <c r="L104" s="80">
        <f t="shared" si="8"/>
        <v>636.31314610519905</v>
      </c>
      <c r="M104" s="80">
        <f t="shared" si="9"/>
        <v>17.082739726027398</v>
      </c>
      <c r="N104" s="80">
        <f t="shared" si="10"/>
        <v>4.1333432922127988</v>
      </c>
      <c r="O104" s="80">
        <f t="shared" si="11"/>
        <v>15.154027397260275</v>
      </c>
      <c r="P104" s="80">
        <f t="shared" si="12"/>
        <v>3.9251252891287587</v>
      </c>
    </row>
    <row r="105" spans="1:16" ht="11.25" customHeight="1">
      <c r="A105" s="60" t="s">
        <v>416</v>
      </c>
      <c r="B105" s="60" t="s">
        <v>417</v>
      </c>
      <c r="C105" s="60" t="s">
        <v>44</v>
      </c>
      <c r="D105" s="61"/>
      <c r="E105" s="61"/>
      <c r="F105" s="61"/>
      <c r="G105" s="61">
        <v>40</v>
      </c>
      <c r="H105" s="61">
        <v>613.34</v>
      </c>
      <c r="I105" s="61">
        <v>546.79999999999995</v>
      </c>
      <c r="N105" s="80">
        <f t="shared" si="10"/>
        <v>15.333500000000001</v>
      </c>
      <c r="P105" s="80">
        <f t="shared" si="12"/>
        <v>13.669999999999998</v>
      </c>
    </row>
    <row r="106" spans="1:16" ht="11.25" customHeight="1">
      <c r="A106" s="60" t="s">
        <v>416</v>
      </c>
      <c r="B106" s="60" t="s">
        <v>417</v>
      </c>
      <c r="C106" s="60" t="s">
        <v>42</v>
      </c>
      <c r="D106" s="61"/>
      <c r="E106" s="61"/>
      <c r="F106" s="61"/>
      <c r="G106" s="61">
        <v>845</v>
      </c>
      <c r="H106" s="61">
        <v>10144.67</v>
      </c>
      <c r="I106" s="61">
        <v>9213.86</v>
      </c>
      <c r="N106" s="80">
        <f t="shared" si="10"/>
        <v>12.005526627218934</v>
      </c>
      <c r="P106" s="80">
        <f t="shared" si="12"/>
        <v>10.903976331360948</v>
      </c>
    </row>
    <row r="107" spans="1:16" ht="11.25" customHeight="1">
      <c r="A107" s="60" t="s">
        <v>416</v>
      </c>
      <c r="B107" s="60" t="s">
        <v>417</v>
      </c>
      <c r="C107" s="60" t="s">
        <v>66</v>
      </c>
      <c r="D107" s="61">
        <v>6606</v>
      </c>
      <c r="E107" s="61">
        <v>26872.98</v>
      </c>
      <c r="F107" s="61">
        <v>24442.2</v>
      </c>
      <c r="G107" s="61"/>
      <c r="H107" s="61"/>
      <c r="I107" s="61"/>
      <c r="J107" s="80">
        <f t="shared" si="7"/>
        <v>-100</v>
      </c>
      <c r="K107" s="80">
        <f t="shared" si="8"/>
        <v>-100</v>
      </c>
      <c r="L107" s="80">
        <f t="shared" si="8"/>
        <v>-100</v>
      </c>
      <c r="M107" s="80">
        <f t="shared" si="9"/>
        <v>4.0679654859218894</v>
      </c>
      <c r="O107" s="80">
        <f t="shared" si="11"/>
        <v>3.7</v>
      </c>
    </row>
    <row r="108" spans="1:16" ht="11.25" customHeight="1">
      <c r="A108" s="60" t="s">
        <v>416</v>
      </c>
      <c r="B108" s="60" t="s">
        <v>417</v>
      </c>
      <c r="C108" s="60" t="s">
        <v>43</v>
      </c>
      <c r="D108" s="61">
        <v>29342.5</v>
      </c>
      <c r="E108" s="61">
        <v>436245.05</v>
      </c>
      <c r="F108" s="61">
        <v>390593.1</v>
      </c>
      <c r="G108" s="61">
        <v>31213</v>
      </c>
      <c r="H108" s="61">
        <v>433799.72</v>
      </c>
      <c r="I108" s="61">
        <v>384719.97</v>
      </c>
      <c r="J108" s="80">
        <f t="shared" si="7"/>
        <v>6.3747124478146038</v>
      </c>
      <c r="K108" s="80">
        <f t="shared" si="8"/>
        <v>-0.56054045770834915</v>
      </c>
      <c r="L108" s="80">
        <f t="shared" si="8"/>
        <v>-1.5036440735896268</v>
      </c>
      <c r="M108" s="80">
        <f t="shared" si="9"/>
        <v>14.867344295816649</v>
      </c>
      <c r="N108" s="80">
        <f t="shared" si="10"/>
        <v>13.898046326850992</v>
      </c>
      <c r="O108" s="80">
        <f t="shared" si="11"/>
        <v>13.311514015506518</v>
      </c>
      <c r="P108" s="80">
        <f t="shared" si="12"/>
        <v>12.325632588985357</v>
      </c>
    </row>
    <row r="109" spans="1:16" ht="11.25" customHeight="1">
      <c r="A109" s="60" t="s">
        <v>418</v>
      </c>
      <c r="B109" s="60" t="s">
        <v>419</v>
      </c>
      <c r="C109" s="60" t="s">
        <v>47</v>
      </c>
      <c r="D109" s="61">
        <v>1389542</v>
      </c>
      <c r="E109" s="61">
        <v>6376028.2599999998</v>
      </c>
      <c r="F109" s="61">
        <v>5720176.1900000004</v>
      </c>
      <c r="G109" s="61">
        <v>1167528</v>
      </c>
      <c r="H109" s="61">
        <v>4760139.0599999996</v>
      </c>
      <c r="I109" s="61">
        <v>4349583.08</v>
      </c>
      <c r="J109" s="80">
        <f t="shared" si="7"/>
        <v>-15.977494742872112</v>
      </c>
      <c r="K109" s="80">
        <f t="shared" si="8"/>
        <v>-25.343193820787743</v>
      </c>
      <c r="L109" s="80">
        <f t="shared" si="8"/>
        <v>-23.96067995940524</v>
      </c>
      <c r="M109" s="80">
        <f t="shared" si="9"/>
        <v>4.5885826121124804</v>
      </c>
      <c r="N109" s="80">
        <f t="shared" si="10"/>
        <v>4.0771091228647194</v>
      </c>
      <c r="O109" s="80">
        <f t="shared" si="11"/>
        <v>4.1165910710147662</v>
      </c>
      <c r="P109" s="80">
        <f t="shared" si="12"/>
        <v>3.7254636120075921</v>
      </c>
    </row>
    <row r="110" spans="1:16" ht="11.25" customHeight="1">
      <c r="A110" s="60" t="s">
        <v>418</v>
      </c>
      <c r="B110" s="60" t="s">
        <v>419</v>
      </c>
      <c r="C110" s="60" t="s">
        <v>86</v>
      </c>
      <c r="D110" s="61">
        <v>49420</v>
      </c>
      <c r="E110" s="61">
        <v>227290.43</v>
      </c>
      <c r="F110" s="61">
        <v>203081.13</v>
      </c>
      <c r="G110" s="61">
        <v>160036</v>
      </c>
      <c r="H110" s="61">
        <v>686892.67</v>
      </c>
      <c r="I110" s="61">
        <v>599965.23</v>
      </c>
      <c r="J110" s="80">
        <f t="shared" si="7"/>
        <v>223.82840955078916</v>
      </c>
      <c r="K110" s="80">
        <f t="shared" si="8"/>
        <v>202.20923511825822</v>
      </c>
      <c r="L110" s="80">
        <f t="shared" si="8"/>
        <v>195.43130373560555</v>
      </c>
      <c r="M110" s="80">
        <f t="shared" si="9"/>
        <v>4.599158842573857</v>
      </c>
      <c r="N110" s="80">
        <f t="shared" si="10"/>
        <v>4.2921134619710566</v>
      </c>
      <c r="O110" s="80">
        <f t="shared" si="11"/>
        <v>4.1092903682719548</v>
      </c>
      <c r="P110" s="80">
        <f t="shared" si="12"/>
        <v>3.7489391761853583</v>
      </c>
    </row>
    <row r="111" spans="1:16" ht="11.25" customHeight="1">
      <c r="A111" s="60" t="s">
        <v>418</v>
      </c>
      <c r="B111" s="60" t="s">
        <v>419</v>
      </c>
      <c r="C111" s="60" t="s">
        <v>93</v>
      </c>
      <c r="D111" s="61"/>
      <c r="E111" s="61"/>
      <c r="F111" s="61"/>
      <c r="G111" s="61">
        <v>23524</v>
      </c>
      <c r="H111" s="61">
        <v>80361.84</v>
      </c>
      <c r="I111" s="61">
        <v>75749.31</v>
      </c>
      <c r="N111" s="80">
        <f t="shared" si="10"/>
        <v>3.4161639177010712</v>
      </c>
      <c r="P111" s="80">
        <f t="shared" si="12"/>
        <v>3.2200862948478148</v>
      </c>
    </row>
    <row r="112" spans="1:16" ht="11.25" customHeight="1">
      <c r="A112" s="60" t="s">
        <v>418</v>
      </c>
      <c r="B112" s="60" t="s">
        <v>419</v>
      </c>
      <c r="C112" s="60" t="s">
        <v>59</v>
      </c>
      <c r="D112" s="61">
        <v>11000</v>
      </c>
      <c r="E112" s="61">
        <v>59639.51</v>
      </c>
      <c r="F112" s="61">
        <v>54103.35</v>
      </c>
      <c r="G112" s="61">
        <v>10160</v>
      </c>
      <c r="H112" s="61">
        <v>42546.65</v>
      </c>
      <c r="I112" s="61">
        <v>39555</v>
      </c>
      <c r="J112" s="80">
        <f t="shared" si="7"/>
        <v>-7.6363636363636367</v>
      </c>
      <c r="K112" s="80">
        <f t="shared" si="8"/>
        <v>-28.660295834087169</v>
      </c>
      <c r="L112" s="80">
        <f t="shared" si="8"/>
        <v>-26.889924561048435</v>
      </c>
      <c r="M112" s="80">
        <f t="shared" si="9"/>
        <v>5.4217736363636364</v>
      </c>
      <c r="N112" s="80">
        <f t="shared" si="10"/>
        <v>4.1876624015748032</v>
      </c>
      <c r="O112" s="80">
        <f t="shared" si="11"/>
        <v>4.9184863636363634</v>
      </c>
      <c r="P112" s="80">
        <f t="shared" si="12"/>
        <v>3.8932086614173227</v>
      </c>
    </row>
    <row r="113" spans="1:16" ht="11.25" customHeight="1">
      <c r="A113" s="60" t="s">
        <v>418</v>
      </c>
      <c r="B113" s="60" t="s">
        <v>419</v>
      </c>
      <c r="C113" s="60" t="s">
        <v>134</v>
      </c>
      <c r="D113" s="61">
        <v>1130550</v>
      </c>
      <c r="E113" s="61">
        <v>5581717.4100000001</v>
      </c>
      <c r="F113" s="61">
        <v>5001604.8899999997</v>
      </c>
      <c r="G113" s="61">
        <v>964570</v>
      </c>
      <c r="H113" s="61">
        <v>4209178.18</v>
      </c>
      <c r="I113" s="61">
        <v>3855099.55</v>
      </c>
      <c r="J113" s="80">
        <f t="shared" si="7"/>
        <v>-14.681349785502631</v>
      </c>
      <c r="K113" s="80">
        <f t="shared" si="8"/>
        <v>-24.589908968537348</v>
      </c>
      <c r="L113" s="80">
        <f t="shared" si="8"/>
        <v>-22.922749101838789</v>
      </c>
      <c r="M113" s="80">
        <f t="shared" si="9"/>
        <v>4.9371698819158816</v>
      </c>
      <c r="N113" s="80">
        <f t="shared" si="10"/>
        <v>4.3637871590449624</v>
      </c>
      <c r="O113" s="80">
        <f t="shared" si="11"/>
        <v>4.4240457211091941</v>
      </c>
      <c r="P113" s="80">
        <f t="shared" si="12"/>
        <v>3.9967027276402955</v>
      </c>
    </row>
    <row r="114" spans="1:16" ht="11.25" customHeight="1">
      <c r="A114" s="60" t="s">
        <v>418</v>
      </c>
      <c r="B114" s="60" t="s">
        <v>419</v>
      </c>
      <c r="C114" s="60" t="s">
        <v>62</v>
      </c>
      <c r="D114" s="61">
        <v>138897</v>
      </c>
      <c r="E114" s="61">
        <v>804858.65</v>
      </c>
      <c r="F114" s="61">
        <v>721393.35</v>
      </c>
      <c r="G114" s="61">
        <v>162421</v>
      </c>
      <c r="H114" s="61">
        <v>882492.57</v>
      </c>
      <c r="I114" s="61">
        <v>797510.83</v>
      </c>
      <c r="J114" s="80">
        <f t="shared" si="7"/>
        <v>16.936290920610237</v>
      </c>
      <c r="K114" s="80">
        <f t="shared" si="8"/>
        <v>9.6456588992365209</v>
      </c>
      <c r="L114" s="80">
        <f t="shared" si="8"/>
        <v>10.551452962520376</v>
      </c>
      <c r="M114" s="80">
        <f t="shared" si="9"/>
        <v>5.7946438727978284</v>
      </c>
      <c r="N114" s="80">
        <f t="shared" si="10"/>
        <v>5.433364958964666</v>
      </c>
      <c r="O114" s="80">
        <f t="shared" si="11"/>
        <v>5.1937288062377158</v>
      </c>
      <c r="P114" s="80">
        <f t="shared" si="12"/>
        <v>4.9101460402287875</v>
      </c>
    </row>
    <row r="115" spans="1:16" ht="11.25" customHeight="1">
      <c r="A115" s="60" t="s">
        <v>418</v>
      </c>
      <c r="B115" s="60" t="s">
        <v>419</v>
      </c>
      <c r="C115" s="60" t="s">
        <v>53</v>
      </c>
      <c r="D115" s="61">
        <v>1137384.8500000001</v>
      </c>
      <c r="E115" s="61">
        <v>5745986.1699999999</v>
      </c>
      <c r="F115" s="61">
        <v>5148458.59</v>
      </c>
      <c r="G115" s="61">
        <v>1303706.8</v>
      </c>
      <c r="H115" s="61">
        <v>6030102.6299999999</v>
      </c>
      <c r="I115" s="61">
        <v>5444905.0700000003</v>
      </c>
      <c r="J115" s="80">
        <f t="shared" si="7"/>
        <v>14.623190206903137</v>
      </c>
      <c r="K115" s="80">
        <f t="shared" si="8"/>
        <v>4.9446074458616378</v>
      </c>
      <c r="L115" s="80">
        <f t="shared" si="8"/>
        <v>5.7579657060036773</v>
      </c>
      <c r="M115" s="80">
        <f t="shared" si="9"/>
        <v>5.0519278237265066</v>
      </c>
      <c r="N115" s="80">
        <f t="shared" si="10"/>
        <v>4.6253518275735006</v>
      </c>
      <c r="O115" s="80">
        <f t="shared" si="11"/>
        <v>4.5265756704953466</v>
      </c>
      <c r="P115" s="80">
        <f t="shared" si="12"/>
        <v>4.1764797652355581</v>
      </c>
    </row>
    <row r="116" spans="1:16" ht="11.25" customHeight="1">
      <c r="A116" s="60" t="s">
        <v>418</v>
      </c>
      <c r="B116" s="60" t="s">
        <v>419</v>
      </c>
      <c r="C116" s="60" t="s">
        <v>81</v>
      </c>
      <c r="D116" s="61">
        <v>47436</v>
      </c>
      <c r="E116" s="61">
        <v>224267.91</v>
      </c>
      <c r="F116" s="61">
        <v>200559.69</v>
      </c>
      <c r="G116" s="61">
        <v>81084</v>
      </c>
      <c r="H116" s="61">
        <v>363669.76000000001</v>
      </c>
      <c r="I116" s="61">
        <v>328044.34999999998</v>
      </c>
      <c r="J116" s="80">
        <f t="shared" si="7"/>
        <v>70.933468251960534</v>
      </c>
      <c r="K116" s="80">
        <f t="shared" si="8"/>
        <v>62.158625369095382</v>
      </c>
      <c r="L116" s="80">
        <f t="shared" si="8"/>
        <v>63.564448070297665</v>
      </c>
      <c r="M116" s="80">
        <f t="shared" si="9"/>
        <v>4.7277997723248166</v>
      </c>
      <c r="N116" s="80">
        <f t="shared" si="10"/>
        <v>4.4850989097725815</v>
      </c>
      <c r="O116" s="80">
        <f t="shared" si="11"/>
        <v>4.2280059448520113</v>
      </c>
      <c r="P116" s="80">
        <f t="shared" si="12"/>
        <v>4.0457346702185388</v>
      </c>
    </row>
    <row r="117" spans="1:16" ht="11.25" customHeight="1">
      <c r="A117" s="60" t="s">
        <v>418</v>
      </c>
      <c r="B117" s="60" t="s">
        <v>419</v>
      </c>
      <c r="C117" s="60" t="s">
        <v>672</v>
      </c>
      <c r="D117" s="61">
        <v>118790</v>
      </c>
      <c r="E117" s="61">
        <v>576304.57999999996</v>
      </c>
      <c r="F117" s="61">
        <v>517158.62</v>
      </c>
      <c r="G117" s="61"/>
      <c r="H117" s="61"/>
      <c r="I117" s="61"/>
      <c r="J117" s="80">
        <f t="shared" si="7"/>
        <v>-100</v>
      </c>
      <c r="K117" s="80">
        <f t="shared" si="8"/>
        <v>-100</v>
      </c>
      <c r="L117" s="80">
        <f t="shared" si="8"/>
        <v>-100</v>
      </c>
      <c r="M117" s="80">
        <f t="shared" si="9"/>
        <v>4.8514570250021043</v>
      </c>
      <c r="O117" s="80">
        <f t="shared" si="11"/>
        <v>4.3535534977691723</v>
      </c>
    </row>
    <row r="118" spans="1:16" ht="11.25" customHeight="1">
      <c r="A118" s="60" t="s">
        <v>418</v>
      </c>
      <c r="B118" s="60" t="s">
        <v>419</v>
      </c>
      <c r="C118" s="60" t="s">
        <v>55</v>
      </c>
      <c r="D118" s="61">
        <v>249011</v>
      </c>
      <c r="E118" s="61">
        <v>1126769.92</v>
      </c>
      <c r="F118" s="61">
        <v>1002095.85</v>
      </c>
      <c r="G118" s="61">
        <v>634043.5</v>
      </c>
      <c r="H118" s="61">
        <v>3020737.71</v>
      </c>
      <c r="I118" s="61">
        <v>2717807.8</v>
      </c>
      <c r="J118" s="80">
        <f t="shared" si="7"/>
        <v>154.62469529458539</v>
      </c>
      <c r="K118" s="80">
        <f t="shared" si="8"/>
        <v>168.08824555770889</v>
      </c>
      <c r="L118" s="80">
        <f t="shared" si="8"/>
        <v>171.21235957618222</v>
      </c>
      <c r="M118" s="80">
        <f t="shared" si="9"/>
        <v>4.5249805028693508</v>
      </c>
      <c r="N118" s="80">
        <f t="shared" si="10"/>
        <v>4.7642436362804759</v>
      </c>
      <c r="O118" s="80">
        <f t="shared" si="11"/>
        <v>4.0243035448233213</v>
      </c>
      <c r="P118" s="80">
        <f t="shared" si="12"/>
        <v>4.2864689883265106</v>
      </c>
    </row>
    <row r="119" spans="1:16" ht="11.25" customHeight="1">
      <c r="A119" s="60" t="s">
        <v>418</v>
      </c>
      <c r="B119" s="60" t="s">
        <v>419</v>
      </c>
      <c r="C119" s="60" t="s">
        <v>612</v>
      </c>
      <c r="D119" s="61">
        <v>170</v>
      </c>
      <c r="E119" s="61">
        <v>856.2</v>
      </c>
      <c r="F119" s="61">
        <v>770.33</v>
      </c>
      <c r="G119" s="61"/>
      <c r="H119" s="61"/>
      <c r="I119" s="61"/>
      <c r="J119" s="80">
        <f t="shared" si="7"/>
        <v>-100</v>
      </c>
      <c r="K119" s="80">
        <f t="shared" si="8"/>
        <v>-100</v>
      </c>
      <c r="L119" s="80">
        <f t="shared" si="8"/>
        <v>-100</v>
      </c>
      <c r="M119" s="80">
        <f t="shared" si="9"/>
        <v>5.0364705882352947</v>
      </c>
      <c r="O119" s="80">
        <f t="shared" si="11"/>
        <v>4.531352941176471</v>
      </c>
    </row>
    <row r="120" spans="1:16" ht="11.25" customHeight="1">
      <c r="A120" s="60" t="s">
        <v>418</v>
      </c>
      <c r="B120" s="60" t="s">
        <v>419</v>
      </c>
      <c r="C120" s="60" t="s">
        <v>41</v>
      </c>
      <c r="D120" s="61">
        <v>3303136</v>
      </c>
      <c r="E120" s="61">
        <v>15913047.449999999</v>
      </c>
      <c r="F120" s="61">
        <v>14256363.140000001</v>
      </c>
      <c r="G120" s="61">
        <v>3772940</v>
      </c>
      <c r="H120" s="61">
        <v>17126563.059999999</v>
      </c>
      <c r="I120" s="61">
        <v>15528443.529999999</v>
      </c>
      <c r="J120" s="80">
        <f t="shared" si="7"/>
        <v>14.222968718212027</v>
      </c>
      <c r="K120" s="80">
        <f t="shared" si="8"/>
        <v>7.625915864405969</v>
      </c>
      <c r="L120" s="80">
        <f t="shared" si="8"/>
        <v>8.9228955344918273</v>
      </c>
      <c r="M120" s="80">
        <f t="shared" si="9"/>
        <v>4.8175574514643049</v>
      </c>
      <c r="N120" s="80">
        <f t="shared" si="10"/>
        <v>4.5393149798300527</v>
      </c>
      <c r="O120" s="80">
        <f t="shared" si="11"/>
        <v>4.3160085264427499</v>
      </c>
      <c r="P120" s="80">
        <f t="shared" si="12"/>
        <v>4.1157409155724709</v>
      </c>
    </row>
    <row r="121" spans="1:16" ht="11.25" customHeight="1">
      <c r="A121" s="60" t="s">
        <v>418</v>
      </c>
      <c r="B121" s="60" t="s">
        <v>419</v>
      </c>
      <c r="C121" s="60" t="s">
        <v>44</v>
      </c>
      <c r="D121" s="61">
        <v>1977894</v>
      </c>
      <c r="E121" s="61">
        <v>9004667.5700000003</v>
      </c>
      <c r="F121" s="61">
        <v>8073734.5099999998</v>
      </c>
      <c r="G121" s="61">
        <v>2568648</v>
      </c>
      <c r="H121" s="61">
        <v>11045512.82</v>
      </c>
      <c r="I121" s="61">
        <v>9969801.5700000003</v>
      </c>
      <c r="J121" s="80">
        <f t="shared" si="7"/>
        <v>29.867829115210419</v>
      </c>
      <c r="K121" s="80">
        <f t="shared" si="8"/>
        <v>22.664304197073207</v>
      </c>
      <c r="L121" s="80">
        <f t="shared" si="8"/>
        <v>23.484387028723351</v>
      </c>
      <c r="M121" s="80">
        <f t="shared" si="9"/>
        <v>4.5526542726758867</v>
      </c>
      <c r="N121" s="80">
        <f t="shared" si="10"/>
        <v>4.3001270785253567</v>
      </c>
      <c r="O121" s="80">
        <f t="shared" si="11"/>
        <v>4.0819854400690838</v>
      </c>
      <c r="P121" s="80">
        <f t="shared" si="12"/>
        <v>3.8813420795687072</v>
      </c>
    </row>
    <row r="122" spans="1:16" ht="11.25" customHeight="1">
      <c r="A122" s="60" t="s">
        <v>418</v>
      </c>
      <c r="B122" s="60" t="s">
        <v>419</v>
      </c>
      <c r="C122" s="60" t="s">
        <v>56</v>
      </c>
      <c r="D122" s="61">
        <v>836839</v>
      </c>
      <c r="E122" s="61">
        <v>4032004.21</v>
      </c>
      <c r="F122" s="61">
        <v>3615190.94</v>
      </c>
      <c r="G122" s="61">
        <v>1038211</v>
      </c>
      <c r="H122" s="61">
        <v>4718453.46</v>
      </c>
      <c r="I122" s="61">
        <v>4274228.66</v>
      </c>
      <c r="J122" s="80">
        <f t="shared" si="7"/>
        <v>24.063410046615896</v>
      </c>
      <c r="K122" s="80">
        <f t="shared" si="8"/>
        <v>17.025013225370614</v>
      </c>
      <c r="L122" s="80">
        <f t="shared" si="8"/>
        <v>18.229679453666705</v>
      </c>
      <c r="M122" s="80">
        <f t="shared" si="9"/>
        <v>4.8181361169830756</v>
      </c>
      <c r="N122" s="80">
        <f t="shared" si="10"/>
        <v>4.5447923976917988</v>
      </c>
      <c r="O122" s="80">
        <f t="shared" si="11"/>
        <v>4.3200555184450051</v>
      </c>
      <c r="P122" s="80">
        <f t="shared" si="12"/>
        <v>4.116917139194249</v>
      </c>
    </row>
    <row r="123" spans="1:16" ht="11.25" customHeight="1">
      <c r="A123" s="60" t="s">
        <v>418</v>
      </c>
      <c r="B123" s="60" t="s">
        <v>419</v>
      </c>
      <c r="C123" s="60" t="s">
        <v>60</v>
      </c>
      <c r="D123" s="61">
        <v>8520</v>
      </c>
      <c r="E123" s="61">
        <v>53804.639999999999</v>
      </c>
      <c r="F123" s="61">
        <v>49378.58</v>
      </c>
      <c r="G123" s="61">
        <v>15600</v>
      </c>
      <c r="H123" s="61">
        <v>121457.7</v>
      </c>
      <c r="I123" s="61">
        <v>102952</v>
      </c>
      <c r="J123" s="80">
        <f t="shared" si="7"/>
        <v>83.098591549295776</v>
      </c>
      <c r="K123" s="80">
        <f t="shared" si="8"/>
        <v>125.73833780878378</v>
      </c>
      <c r="L123" s="80">
        <f t="shared" si="8"/>
        <v>108.49526252071242</v>
      </c>
      <c r="M123" s="80">
        <f t="shared" si="9"/>
        <v>6.3150985915492956</v>
      </c>
      <c r="N123" s="80">
        <f t="shared" si="10"/>
        <v>7.7857500000000002</v>
      </c>
      <c r="O123" s="80">
        <f t="shared" si="11"/>
        <v>5.7956079812206571</v>
      </c>
      <c r="P123" s="80">
        <f t="shared" si="12"/>
        <v>6.5994871794871797</v>
      </c>
    </row>
    <row r="124" spans="1:16" ht="11.25" customHeight="1">
      <c r="A124" s="60" t="s">
        <v>418</v>
      </c>
      <c r="B124" s="60" t="s">
        <v>419</v>
      </c>
      <c r="C124" s="60" t="s">
        <v>42</v>
      </c>
      <c r="D124" s="61">
        <v>5579661</v>
      </c>
      <c r="E124" s="61">
        <v>24603384.460000001</v>
      </c>
      <c r="F124" s="61">
        <v>22030509.550000001</v>
      </c>
      <c r="G124" s="61">
        <v>4894531</v>
      </c>
      <c r="H124" s="61">
        <v>20168947.670000002</v>
      </c>
      <c r="I124" s="61">
        <v>18300299.609999999</v>
      </c>
      <c r="J124" s="80">
        <f t="shared" si="7"/>
        <v>-12.279061398174548</v>
      </c>
      <c r="K124" s="80">
        <f t="shared" si="8"/>
        <v>-18.023686120133078</v>
      </c>
      <c r="L124" s="80">
        <f t="shared" si="8"/>
        <v>-16.932018442578425</v>
      </c>
      <c r="M124" s="80">
        <f t="shared" si="9"/>
        <v>4.4094765721430029</v>
      </c>
      <c r="N124" s="80">
        <f t="shared" si="10"/>
        <v>4.1207109874265795</v>
      </c>
      <c r="O124" s="80">
        <f t="shared" si="11"/>
        <v>3.9483598645150666</v>
      </c>
      <c r="P124" s="80">
        <f t="shared" si="12"/>
        <v>3.7389281240633676</v>
      </c>
    </row>
    <row r="125" spans="1:16" ht="11.25" customHeight="1">
      <c r="A125" s="60" t="s">
        <v>418</v>
      </c>
      <c r="B125" s="60" t="s">
        <v>419</v>
      </c>
      <c r="C125" s="60" t="s">
        <v>98</v>
      </c>
      <c r="D125" s="61">
        <v>14640</v>
      </c>
      <c r="E125" s="61">
        <v>78647.72</v>
      </c>
      <c r="F125" s="61">
        <v>70636.42</v>
      </c>
      <c r="G125" s="61">
        <v>14480</v>
      </c>
      <c r="H125" s="61">
        <v>71705.259999999995</v>
      </c>
      <c r="I125" s="61">
        <v>65552.67</v>
      </c>
      <c r="J125" s="80">
        <f t="shared" si="7"/>
        <v>-1.0928961748633881</v>
      </c>
      <c r="K125" s="80">
        <f t="shared" si="8"/>
        <v>-8.8272870465920779</v>
      </c>
      <c r="L125" s="80">
        <f t="shared" si="8"/>
        <v>-7.197066329239223</v>
      </c>
      <c r="M125" s="80">
        <f t="shared" si="9"/>
        <v>5.3721120218579239</v>
      </c>
      <c r="N125" s="80">
        <f t="shared" si="10"/>
        <v>4.9520207182320437</v>
      </c>
      <c r="O125" s="80">
        <f t="shared" si="11"/>
        <v>4.8248920765027323</v>
      </c>
      <c r="P125" s="80">
        <f t="shared" si="12"/>
        <v>4.5271180939226516</v>
      </c>
    </row>
    <row r="126" spans="1:16" ht="11.25" customHeight="1">
      <c r="A126" s="60" t="s">
        <v>418</v>
      </c>
      <c r="B126" s="60" t="s">
        <v>419</v>
      </c>
      <c r="C126" s="60" t="s">
        <v>61</v>
      </c>
      <c r="D126" s="61">
        <v>30724</v>
      </c>
      <c r="E126" s="61">
        <v>173358.62</v>
      </c>
      <c r="F126" s="61">
        <v>155183.41</v>
      </c>
      <c r="G126" s="61">
        <v>58790</v>
      </c>
      <c r="H126" s="61">
        <v>288883.93</v>
      </c>
      <c r="I126" s="61">
        <v>261700.5</v>
      </c>
      <c r="J126" s="80">
        <f t="shared" si="7"/>
        <v>91.348782710584558</v>
      </c>
      <c r="K126" s="80">
        <f t="shared" si="8"/>
        <v>66.639495630502836</v>
      </c>
      <c r="L126" s="80">
        <f t="shared" si="8"/>
        <v>68.639482790074013</v>
      </c>
      <c r="M126" s="80">
        <f t="shared" si="9"/>
        <v>5.6424495508397339</v>
      </c>
      <c r="N126" s="80">
        <f t="shared" si="10"/>
        <v>4.9138276917843173</v>
      </c>
      <c r="O126" s="80">
        <f t="shared" si="11"/>
        <v>5.0508856268715014</v>
      </c>
      <c r="P126" s="80">
        <f t="shared" si="12"/>
        <v>4.4514458241197481</v>
      </c>
    </row>
    <row r="127" spans="1:16" ht="11.25" customHeight="1">
      <c r="A127" s="60" t="s">
        <v>418</v>
      </c>
      <c r="B127" s="60" t="s">
        <v>419</v>
      </c>
      <c r="C127" s="60" t="s">
        <v>102</v>
      </c>
      <c r="D127" s="61">
        <v>630</v>
      </c>
      <c r="E127" s="61">
        <v>2973.57</v>
      </c>
      <c r="F127" s="61">
        <v>2643.83</v>
      </c>
      <c r="G127" s="61">
        <v>6840</v>
      </c>
      <c r="H127" s="61">
        <v>33029.81</v>
      </c>
      <c r="I127" s="61">
        <v>30049.83</v>
      </c>
      <c r="J127" s="80">
        <f t="shared" si="7"/>
        <v>985.71428571428567</v>
      </c>
      <c r="K127" s="80">
        <f t="shared" si="8"/>
        <v>1010.7796352532478</v>
      </c>
      <c r="L127" s="80">
        <f t="shared" si="8"/>
        <v>1036.6022021083049</v>
      </c>
      <c r="M127" s="80">
        <f t="shared" si="9"/>
        <v>4.7199523809523809</v>
      </c>
      <c r="N127" s="80">
        <f t="shared" si="10"/>
        <v>4.8289195906432747</v>
      </c>
      <c r="O127" s="80">
        <f t="shared" si="11"/>
        <v>4.1965555555555554</v>
      </c>
      <c r="P127" s="80">
        <f t="shared" si="12"/>
        <v>4.3932500000000001</v>
      </c>
    </row>
    <row r="128" spans="1:16" ht="11.25" customHeight="1">
      <c r="A128" s="60" t="s">
        <v>418</v>
      </c>
      <c r="B128" s="60" t="s">
        <v>419</v>
      </c>
      <c r="C128" s="60" t="s">
        <v>151</v>
      </c>
      <c r="D128" s="61">
        <v>13300</v>
      </c>
      <c r="E128" s="61">
        <v>55948.58</v>
      </c>
      <c r="F128" s="61">
        <v>49832.38</v>
      </c>
      <c r="G128" s="61">
        <v>12340</v>
      </c>
      <c r="H128" s="61">
        <v>55474.05</v>
      </c>
      <c r="I128" s="61">
        <v>50743.92</v>
      </c>
      <c r="J128" s="80">
        <f t="shared" si="7"/>
        <v>-7.2180451127819545</v>
      </c>
      <c r="K128" s="80">
        <f t="shared" si="8"/>
        <v>-0.84815378692363386</v>
      </c>
      <c r="L128" s="80">
        <f t="shared" si="8"/>
        <v>1.8292122511507596</v>
      </c>
      <c r="M128" s="80">
        <f t="shared" si="9"/>
        <v>4.2066601503759395</v>
      </c>
      <c r="N128" s="80">
        <f t="shared" si="10"/>
        <v>4.4954659643435981</v>
      </c>
      <c r="O128" s="80">
        <f t="shared" si="11"/>
        <v>3.7467954887218045</v>
      </c>
      <c r="P128" s="80">
        <f t="shared" si="12"/>
        <v>4.1121491085899509</v>
      </c>
    </row>
    <row r="129" spans="1:16" ht="11.25" customHeight="1">
      <c r="A129" s="60" t="s">
        <v>418</v>
      </c>
      <c r="B129" s="60" t="s">
        <v>419</v>
      </c>
      <c r="C129" s="60" t="s">
        <v>49</v>
      </c>
      <c r="D129" s="61">
        <v>191800</v>
      </c>
      <c r="E129" s="61">
        <v>1084549.44</v>
      </c>
      <c r="F129" s="61">
        <v>970788.54</v>
      </c>
      <c r="G129" s="61">
        <v>143330</v>
      </c>
      <c r="H129" s="61">
        <v>731904.93</v>
      </c>
      <c r="I129" s="61">
        <v>671979.4</v>
      </c>
      <c r="J129" s="80">
        <f t="shared" si="7"/>
        <v>-25.271115745568299</v>
      </c>
      <c r="K129" s="80">
        <f t="shared" si="8"/>
        <v>-32.515300547294544</v>
      </c>
      <c r="L129" s="80">
        <f t="shared" si="8"/>
        <v>-30.780044024829547</v>
      </c>
      <c r="M129" s="80">
        <f t="shared" si="9"/>
        <v>5.6545851929092805</v>
      </c>
      <c r="N129" s="80">
        <f t="shared" si="10"/>
        <v>5.1064322193539384</v>
      </c>
      <c r="O129" s="80">
        <f t="shared" si="11"/>
        <v>5.0614626694473408</v>
      </c>
      <c r="P129" s="80">
        <f t="shared" si="12"/>
        <v>4.6883374031954235</v>
      </c>
    </row>
    <row r="130" spans="1:16" ht="11.25" customHeight="1">
      <c r="A130" s="60" t="s">
        <v>418</v>
      </c>
      <c r="B130" s="60" t="s">
        <v>419</v>
      </c>
      <c r="C130" s="60" t="s">
        <v>710</v>
      </c>
      <c r="D130" s="61">
        <v>56894</v>
      </c>
      <c r="E130" s="61">
        <v>265101.96000000002</v>
      </c>
      <c r="F130" s="61">
        <v>236516.59</v>
      </c>
      <c r="G130" s="61">
        <v>146088</v>
      </c>
      <c r="H130" s="61">
        <v>664200.41</v>
      </c>
      <c r="I130" s="61">
        <v>602239.79</v>
      </c>
      <c r="J130" s="80">
        <f t="shared" si="7"/>
        <v>156.77224311878228</v>
      </c>
      <c r="K130" s="80">
        <f t="shared" si="8"/>
        <v>150.54526567815643</v>
      </c>
      <c r="L130" s="80">
        <f t="shared" si="8"/>
        <v>154.62898395414888</v>
      </c>
      <c r="M130" s="80">
        <f t="shared" si="9"/>
        <v>4.6595767567757589</v>
      </c>
      <c r="N130" s="80">
        <f t="shared" si="10"/>
        <v>4.5465774738513778</v>
      </c>
      <c r="O130" s="80">
        <f t="shared" si="11"/>
        <v>4.157144690125496</v>
      </c>
      <c r="P130" s="80">
        <f t="shared" si="12"/>
        <v>4.1224453069382836</v>
      </c>
    </row>
    <row r="131" spans="1:16" ht="11.25" customHeight="1">
      <c r="A131" s="60" t="s">
        <v>418</v>
      </c>
      <c r="B131" s="60" t="s">
        <v>419</v>
      </c>
      <c r="C131" s="60" t="s">
        <v>99</v>
      </c>
      <c r="D131" s="61">
        <v>47850</v>
      </c>
      <c r="E131" s="61">
        <v>192492.05</v>
      </c>
      <c r="F131" s="61">
        <v>172578.55</v>
      </c>
      <c r="G131" s="61">
        <v>114400</v>
      </c>
      <c r="H131" s="61">
        <v>423581.81</v>
      </c>
      <c r="I131" s="61">
        <v>385461.01</v>
      </c>
      <c r="J131" s="80">
        <f t="shared" si="7"/>
        <v>139.08045977011494</v>
      </c>
      <c r="K131" s="80">
        <f t="shared" si="8"/>
        <v>120.05158654604178</v>
      </c>
      <c r="L131" s="80">
        <f t="shared" si="8"/>
        <v>123.35395099796588</v>
      </c>
      <c r="M131" s="80">
        <f t="shared" si="9"/>
        <v>4.0228223615464991</v>
      </c>
      <c r="N131" s="80">
        <f t="shared" si="10"/>
        <v>3.7026381993006994</v>
      </c>
      <c r="O131" s="80">
        <f t="shared" si="11"/>
        <v>3.6066572622779516</v>
      </c>
      <c r="P131" s="80">
        <f t="shared" si="12"/>
        <v>3.3694144230769232</v>
      </c>
    </row>
    <row r="132" spans="1:16" ht="11.25" customHeight="1">
      <c r="A132" s="60" t="s">
        <v>418</v>
      </c>
      <c r="B132" s="60" t="s">
        <v>419</v>
      </c>
      <c r="C132" s="60" t="s">
        <v>94</v>
      </c>
      <c r="D132" s="61">
        <v>62500</v>
      </c>
      <c r="E132" s="61">
        <v>306757.34999999998</v>
      </c>
      <c r="F132" s="61">
        <v>271892</v>
      </c>
      <c r="G132" s="61">
        <v>107936</v>
      </c>
      <c r="H132" s="61">
        <v>496735.85</v>
      </c>
      <c r="I132" s="61">
        <v>443567.6</v>
      </c>
      <c r="J132" s="80">
        <f t="shared" si="7"/>
        <v>72.697599999999994</v>
      </c>
      <c r="K132" s="80">
        <f t="shared" si="8"/>
        <v>61.9311974105918</v>
      </c>
      <c r="L132" s="80">
        <f t="shared" si="8"/>
        <v>63.141100142703706</v>
      </c>
      <c r="M132" s="80">
        <f t="shared" si="9"/>
        <v>4.9081175999999997</v>
      </c>
      <c r="N132" s="80">
        <f t="shared" si="10"/>
        <v>4.6021332085680404</v>
      </c>
      <c r="O132" s="80">
        <f t="shared" si="11"/>
        <v>4.3502720000000004</v>
      </c>
      <c r="P132" s="80">
        <f t="shared" si="12"/>
        <v>4.1095426919656086</v>
      </c>
    </row>
    <row r="133" spans="1:16" ht="11.25" customHeight="1">
      <c r="A133" s="60" t="s">
        <v>418</v>
      </c>
      <c r="B133" s="60" t="s">
        <v>419</v>
      </c>
      <c r="C133" s="60" t="s">
        <v>69</v>
      </c>
      <c r="D133" s="61">
        <v>1541360</v>
      </c>
      <c r="E133" s="61">
        <v>7732115.1200000001</v>
      </c>
      <c r="F133" s="61">
        <v>6915561.4500000002</v>
      </c>
      <c r="G133" s="61">
        <v>2645772</v>
      </c>
      <c r="H133" s="61">
        <v>12545333.609999999</v>
      </c>
      <c r="I133" s="61">
        <v>11334326.93</v>
      </c>
      <c r="J133" s="80">
        <f t="shared" si="7"/>
        <v>71.651788031348943</v>
      </c>
      <c r="K133" s="80">
        <f t="shared" si="8"/>
        <v>62.249700312273667</v>
      </c>
      <c r="L133" s="80">
        <f t="shared" si="8"/>
        <v>63.895975936993509</v>
      </c>
      <c r="M133" s="80">
        <f t="shared" si="9"/>
        <v>5.0164238853999068</v>
      </c>
      <c r="N133" s="80">
        <f t="shared" si="10"/>
        <v>4.7416533284047153</v>
      </c>
      <c r="O133" s="80">
        <f t="shared" si="11"/>
        <v>4.4866620711579381</v>
      </c>
      <c r="P133" s="80">
        <f t="shared" si="12"/>
        <v>4.2839394059654419</v>
      </c>
    </row>
    <row r="134" spans="1:16" ht="11.25" customHeight="1">
      <c r="A134" s="60" t="s">
        <v>418</v>
      </c>
      <c r="B134" s="60" t="s">
        <v>419</v>
      </c>
      <c r="C134" s="60" t="s">
        <v>70</v>
      </c>
      <c r="D134" s="61">
        <v>219842</v>
      </c>
      <c r="E134" s="61">
        <v>1187320.26</v>
      </c>
      <c r="F134" s="61">
        <v>1060457.1499999999</v>
      </c>
      <c r="G134" s="61">
        <v>283596</v>
      </c>
      <c r="H134" s="61">
        <v>1300246.32</v>
      </c>
      <c r="I134" s="61">
        <v>1175469.1499999999</v>
      </c>
      <c r="J134" s="80">
        <f t="shared" ref="J134:J197" si="13">(G134-D134)*100/D134</f>
        <v>28.999918123015622</v>
      </c>
      <c r="K134" s="80">
        <f t="shared" ref="K134:L197" si="14">(H134-E134)*100/E134</f>
        <v>9.5110025327117764</v>
      </c>
      <c r="L134" s="80">
        <f t="shared" si="14"/>
        <v>10.845511296708217</v>
      </c>
      <c r="M134" s="80">
        <f t="shared" ref="M134:M197" si="15">E134/D134</f>
        <v>5.4007890212061387</v>
      </c>
      <c r="N134" s="80">
        <f t="shared" ref="N134:N197" si="16">H134/G134</f>
        <v>4.5848542292557024</v>
      </c>
      <c r="O134" s="80">
        <f t="shared" ref="O134:O197" si="17">F134/D134</f>
        <v>4.8237240836600828</v>
      </c>
      <c r="P134" s="80">
        <f t="shared" ref="P134:P197" si="18">I134/G134</f>
        <v>4.1448721067998138</v>
      </c>
    </row>
    <row r="135" spans="1:16" ht="11.25" customHeight="1">
      <c r="A135" s="60" t="s">
        <v>418</v>
      </c>
      <c r="B135" s="60" t="s">
        <v>419</v>
      </c>
      <c r="C135" s="60" t="s">
        <v>66</v>
      </c>
      <c r="D135" s="61">
        <v>1735898</v>
      </c>
      <c r="E135" s="61">
        <v>8051938.0800000001</v>
      </c>
      <c r="F135" s="61">
        <v>7215115.4900000002</v>
      </c>
      <c r="G135" s="61">
        <v>2183294</v>
      </c>
      <c r="H135" s="61">
        <v>9331744.2200000007</v>
      </c>
      <c r="I135" s="61">
        <v>8451809.2599999998</v>
      </c>
      <c r="J135" s="80">
        <f t="shared" si="13"/>
        <v>25.773173308569973</v>
      </c>
      <c r="K135" s="80">
        <f t="shared" si="14"/>
        <v>15.894386261847664</v>
      </c>
      <c r="L135" s="80">
        <f t="shared" si="14"/>
        <v>17.140318428915396</v>
      </c>
      <c r="M135" s="80">
        <f t="shared" si="15"/>
        <v>4.6384857174787921</v>
      </c>
      <c r="N135" s="80">
        <f t="shared" si="16"/>
        <v>4.2741583222415311</v>
      </c>
      <c r="O135" s="80">
        <f t="shared" si="17"/>
        <v>4.1564167307065274</v>
      </c>
      <c r="P135" s="80">
        <f t="shared" si="18"/>
        <v>3.8711274157305429</v>
      </c>
    </row>
    <row r="136" spans="1:16" ht="11.25" customHeight="1">
      <c r="A136" s="60" t="s">
        <v>418</v>
      </c>
      <c r="B136" s="60" t="s">
        <v>419</v>
      </c>
      <c r="C136" s="60" t="s">
        <v>352</v>
      </c>
      <c r="D136" s="61"/>
      <c r="E136" s="61"/>
      <c r="F136" s="61"/>
      <c r="G136" s="61">
        <v>1380</v>
      </c>
      <c r="H136" s="61">
        <v>6250.01</v>
      </c>
      <c r="I136" s="61">
        <v>5315.65</v>
      </c>
      <c r="N136" s="80">
        <f t="shared" si="16"/>
        <v>4.5289927536231884</v>
      </c>
      <c r="P136" s="80">
        <f t="shared" si="18"/>
        <v>3.8519202898550722</v>
      </c>
    </row>
    <row r="137" spans="1:16" ht="11.25" customHeight="1">
      <c r="A137" s="60" t="s">
        <v>418</v>
      </c>
      <c r="B137" s="60" t="s">
        <v>419</v>
      </c>
      <c r="C137" s="60" t="s">
        <v>48</v>
      </c>
      <c r="D137" s="61">
        <v>56820</v>
      </c>
      <c r="E137" s="61">
        <v>271479.84999999998</v>
      </c>
      <c r="F137" s="61">
        <v>243851.75</v>
      </c>
      <c r="G137" s="61">
        <v>23480</v>
      </c>
      <c r="H137" s="61">
        <v>105856.45</v>
      </c>
      <c r="I137" s="61">
        <v>97328.42</v>
      </c>
      <c r="J137" s="80">
        <f t="shared" si="13"/>
        <v>-58.67652235128476</v>
      </c>
      <c r="K137" s="80">
        <f t="shared" si="14"/>
        <v>-61.007621744302561</v>
      </c>
      <c r="L137" s="80">
        <f t="shared" si="14"/>
        <v>-60.087052891767236</v>
      </c>
      <c r="M137" s="80">
        <f t="shared" si="15"/>
        <v>4.7778924674410419</v>
      </c>
      <c r="N137" s="80">
        <f t="shared" si="16"/>
        <v>4.5083666950596255</v>
      </c>
      <c r="O137" s="80">
        <f t="shared" si="17"/>
        <v>4.2916534670890529</v>
      </c>
      <c r="P137" s="80">
        <f t="shared" si="18"/>
        <v>4.1451626916524704</v>
      </c>
    </row>
    <row r="138" spans="1:16" ht="11.25" customHeight="1">
      <c r="A138" s="60" t="s">
        <v>418</v>
      </c>
      <c r="B138" s="60" t="s">
        <v>419</v>
      </c>
      <c r="C138" s="60" t="s">
        <v>345</v>
      </c>
      <c r="D138" s="61">
        <v>260018</v>
      </c>
      <c r="E138" s="61">
        <v>1213565.75</v>
      </c>
      <c r="F138" s="61">
        <v>1087199.9099999999</v>
      </c>
      <c r="G138" s="61">
        <v>324188</v>
      </c>
      <c r="H138" s="61">
        <v>1451086.75</v>
      </c>
      <c r="I138" s="61">
        <v>1312298.0900000001</v>
      </c>
      <c r="J138" s="80">
        <f t="shared" si="13"/>
        <v>24.679060680414434</v>
      </c>
      <c r="K138" s="80">
        <f t="shared" si="14"/>
        <v>19.572157503621042</v>
      </c>
      <c r="L138" s="80">
        <f t="shared" si="14"/>
        <v>20.704396489510394</v>
      </c>
      <c r="M138" s="80">
        <f t="shared" si="15"/>
        <v>4.6672374604835047</v>
      </c>
      <c r="N138" s="80">
        <f t="shared" si="16"/>
        <v>4.4760655854010638</v>
      </c>
      <c r="O138" s="80">
        <f t="shared" si="17"/>
        <v>4.1812486443246231</v>
      </c>
      <c r="P138" s="80">
        <f t="shared" si="18"/>
        <v>4.0479539341369826</v>
      </c>
    </row>
    <row r="139" spans="1:16" ht="11.25" customHeight="1">
      <c r="A139" s="60" t="s">
        <v>418</v>
      </c>
      <c r="B139" s="60" t="s">
        <v>419</v>
      </c>
      <c r="C139" s="60" t="s">
        <v>65</v>
      </c>
      <c r="D139" s="61">
        <v>404190</v>
      </c>
      <c r="E139" s="61">
        <v>1867467.83</v>
      </c>
      <c r="F139" s="61">
        <v>1673685.96</v>
      </c>
      <c r="G139" s="61">
        <v>210370</v>
      </c>
      <c r="H139" s="61">
        <v>952716.44</v>
      </c>
      <c r="I139" s="61">
        <v>860856.23</v>
      </c>
      <c r="J139" s="80">
        <f t="shared" si="13"/>
        <v>-47.952695514485761</v>
      </c>
      <c r="K139" s="80">
        <f t="shared" si="14"/>
        <v>-48.983515287650235</v>
      </c>
      <c r="L139" s="80">
        <f t="shared" si="14"/>
        <v>-48.565247568904745</v>
      </c>
      <c r="M139" s="80">
        <f t="shared" si="15"/>
        <v>4.6202722234592644</v>
      </c>
      <c r="N139" s="80">
        <f t="shared" si="16"/>
        <v>4.5287656985311591</v>
      </c>
      <c r="O139" s="80">
        <f t="shared" si="17"/>
        <v>4.1408396051361986</v>
      </c>
      <c r="P139" s="80">
        <f t="shared" si="18"/>
        <v>4.0921054808195088</v>
      </c>
    </row>
    <row r="140" spans="1:16" ht="11.25" customHeight="1">
      <c r="A140" s="60" t="s">
        <v>418</v>
      </c>
      <c r="B140" s="60" t="s">
        <v>419</v>
      </c>
      <c r="C140" s="60" t="s">
        <v>43</v>
      </c>
      <c r="D140" s="61">
        <v>722272</v>
      </c>
      <c r="E140" s="61">
        <v>3145691.27</v>
      </c>
      <c r="F140" s="61">
        <v>2818467.45</v>
      </c>
      <c r="G140" s="61">
        <v>1752700</v>
      </c>
      <c r="H140" s="61">
        <v>7037778.3899999997</v>
      </c>
      <c r="I140" s="61">
        <v>6297258.1299999999</v>
      </c>
      <c r="J140" s="80">
        <f t="shared" si="13"/>
        <v>142.66481325594791</v>
      </c>
      <c r="K140" s="80">
        <f t="shared" si="14"/>
        <v>123.72756211387519</v>
      </c>
      <c r="L140" s="80">
        <f t="shared" si="14"/>
        <v>123.42844974136564</v>
      </c>
      <c r="M140" s="80">
        <f t="shared" si="15"/>
        <v>4.355272348921182</v>
      </c>
      <c r="N140" s="80">
        <f t="shared" si="16"/>
        <v>4.0153924744679639</v>
      </c>
      <c r="O140" s="80">
        <f t="shared" si="17"/>
        <v>3.9022244389925129</v>
      </c>
      <c r="P140" s="80">
        <f t="shared" si="18"/>
        <v>3.5928899012951447</v>
      </c>
    </row>
    <row r="141" spans="1:16" ht="11.25" customHeight="1">
      <c r="A141" s="60" t="s">
        <v>420</v>
      </c>
      <c r="B141" s="60" t="s">
        <v>415</v>
      </c>
      <c r="C141" s="60" t="s">
        <v>47</v>
      </c>
      <c r="D141" s="61"/>
      <c r="E141" s="61"/>
      <c r="F141" s="61"/>
      <c r="G141" s="61">
        <v>3070</v>
      </c>
      <c r="H141" s="61">
        <v>32442.03</v>
      </c>
      <c r="I141" s="61">
        <v>28994.1</v>
      </c>
      <c r="N141" s="80">
        <f t="shared" si="16"/>
        <v>10.567436482084689</v>
      </c>
      <c r="P141" s="80">
        <f t="shared" si="18"/>
        <v>9.4443322475570035</v>
      </c>
    </row>
    <row r="142" spans="1:16" ht="11.25" customHeight="1">
      <c r="A142" s="60" t="s">
        <v>420</v>
      </c>
      <c r="B142" s="60" t="s">
        <v>415</v>
      </c>
      <c r="C142" s="60" t="s">
        <v>134</v>
      </c>
      <c r="D142" s="61">
        <v>1236.5999999999999</v>
      </c>
      <c r="E142" s="61">
        <v>14828.09</v>
      </c>
      <c r="F142" s="61">
        <v>13209.43</v>
      </c>
      <c r="G142" s="61">
        <v>2060</v>
      </c>
      <c r="H142" s="61">
        <v>21466.71</v>
      </c>
      <c r="I142" s="61">
        <v>19858.16</v>
      </c>
      <c r="J142" s="80">
        <f t="shared" si="13"/>
        <v>66.585799773572717</v>
      </c>
      <c r="K142" s="80">
        <f t="shared" si="14"/>
        <v>44.770567213983725</v>
      </c>
      <c r="L142" s="80">
        <f t="shared" si="14"/>
        <v>50.333208927258781</v>
      </c>
      <c r="M142" s="80">
        <f t="shared" si="15"/>
        <v>11.991015688177262</v>
      </c>
      <c r="N142" s="80">
        <f t="shared" si="16"/>
        <v>10.420733009708737</v>
      </c>
      <c r="O142" s="80">
        <f t="shared" si="17"/>
        <v>10.682055636422449</v>
      </c>
      <c r="P142" s="80">
        <f t="shared" si="18"/>
        <v>9.6398834951456305</v>
      </c>
    </row>
    <row r="143" spans="1:16" ht="11.25" customHeight="1">
      <c r="A143" s="60" t="s">
        <v>420</v>
      </c>
      <c r="B143" s="60" t="s">
        <v>415</v>
      </c>
      <c r="C143" s="60" t="s">
        <v>44</v>
      </c>
      <c r="D143" s="61"/>
      <c r="E143" s="61"/>
      <c r="F143" s="61"/>
      <c r="G143" s="61">
        <v>60</v>
      </c>
      <c r="H143" s="61">
        <v>675.48</v>
      </c>
      <c r="I143" s="61">
        <v>602.20000000000005</v>
      </c>
      <c r="N143" s="80">
        <f t="shared" si="16"/>
        <v>11.258000000000001</v>
      </c>
      <c r="P143" s="80">
        <f t="shared" si="18"/>
        <v>10.036666666666667</v>
      </c>
    </row>
    <row r="144" spans="1:16" ht="11.25" customHeight="1">
      <c r="A144" s="60" t="s">
        <v>420</v>
      </c>
      <c r="B144" s="60" t="s">
        <v>415</v>
      </c>
      <c r="C144" s="60" t="s">
        <v>42</v>
      </c>
      <c r="D144" s="61">
        <v>200</v>
      </c>
      <c r="E144" s="61">
        <v>1800.51</v>
      </c>
      <c r="F144" s="61">
        <v>1664.33</v>
      </c>
      <c r="G144" s="61">
        <v>1360</v>
      </c>
      <c r="H144" s="61">
        <v>12944.61</v>
      </c>
      <c r="I144" s="61">
        <v>12166.87</v>
      </c>
      <c r="J144" s="80">
        <f t="shared" si="13"/>
        <v>580</v>
      </c>
      <c r="K144" s="80">
        <f t="shared" si="14"/>
        <v>618.94129996500988</v>
      </c>
      <c r="L144" s="80">
        <f t="shared" si="14"/>
        <v>631.03711403387547</v>
      </c>
      <c r="M144" s="80">
        <f t="shared" si="15"/>
        <v>9.0025499999999994</v>
      </c>
      <c r="N144" s="80">
        <f t="shared" si="16"/>
        <v>9.518095588235294</v>
      </c>
      <c r="O144" s="80">
        <f t="shared" si="17"/>
        <v>8.32165</v>
      </c>
      <c r="P144" s="80">
        <f t="shared" si="18"/>
        <v>8.9462279411764705</v>
      </c>
    </row>
    <row r="145" spans="1:16" ht="11.25" customHeight="1">
      <c r="A145" s="60" t="s">
        <v>420</v>
      </c>
      <c r="B145" s="60" t="s">
        <v>415</v>
      </c>
      <c r="C145" s="60" t="s">
        <v>66</v>
      </c>
      <c r="D145" s="61">
        <v>6174</v>
      </c>
      <c r="E145" s="61">
        <v>66576.75</v>
      </c>
      <c r="F145" s="61">
        <v>59900.09</v>
      </c>
      <c r="G145" s="61">
        <v>2818</v>
      </c>
      <c r="H145" s="61">
        <v>27031.1</v>
      </c>
      <c r="I145" s="61">
        <v>24746.17</v>
      </c>
      <c r="J145" s="80">
        <f t="shared" si="13"/>
        <v>-54.356980887593132</v>
      </c>
      <c r="K145" s="80">
        <f t="shared" si="14"/>
        <v>-59.398588846706993</v>
      </c>
      <c r="L145" s="80">
        <f t="shared" si="14"/>
        <v>-58.687591287425448</v>
      </c>
      <c r="M145" s="80">
        <f t="shared" si="15"/>
        <v>10.783406219630709</v>
      </c>
      <c r="N145" s="80">
        <f t="shared" si="16"/>
        <v>9.5922995031937539</v>
      </c>
      <c r="O145" s="80">
        <f t="shared" si="17"/>
        <v>9.7019906057661149</v>
      </c>
      <c r="P145" s="80">
        <f t="shared" si="18"/>
        <v>8.7814655784244131</v>
      </c>
    </row>
    <row r="146" spans="1:16" ht="11.25" customHeight="1">
      <c r="A146" s="60" t="s">
        <v>420</v>
      </c>
      <c r="B146" s="60" t="s">
        <v>415</v>
      </c>
      <c r="C146" s="60" t="s">
        <v>43</v>
      </c>
      <c r="D146" s="61">
        <v>54177.3</v>
      </c>
      <c r="E146" s="61">
        <v>523662.9</v>
      </c>
      <c r="F146" s="61">
        <v>468378.28</v>
      </c>
      <c r="G146" s="61">
        <v>91650.5</v>
      </c>
      <c r="H146" s="61">
        <v>847502.29</v>
      </c>
      <c r="I146" s="61">
        <v>762447.56</v>
      </c>
      <c r="J146" s="80">
        <f t="shared" si="13"/>
        <v>69.167714153344647</v>
      </c>
      <c r="K146" s="80">
        <f t="shared" si="14"/>
        <v>61.841194020046096</v>
      </c>
      <c r="L146" s="80">
        <f t="shared" si="14"/>
        <v>62.784568063232996</v>
      </c>
      <c r="M146" s="80">
        <f t="shared" si="15"/>
        <v>9.6657253130000935</v>
      </c>
      <c r="N146" s="80">
        <f t="shared" si="16"/>
        <v>9.2471103812854274</v>
      </c>
      <c r="O146" s="80">
        <f t="shared" si="17"/>
        <v>8.6452864945281505</v>
      </c>
      <c r="P146" s="80">
        <f t="shared" si="18"/>
        <v>8.3190769281127768</v>
      </c>
    </row>
    <row r="147" spans="1:16" ht="11.25" customHeight="1">
      <c r="A147" s="60" t="s">
        <v>422</v>
      </c>
      <c r="B147" s="60" t="s">
        <v>423</v>
      </c>
      <c r="C147" s="60" t="s">
        <v>43</v>
      </c>
      <c r="D147" s="61">
        <v>69</v>
      </c>
      <c r="E147" s="61">
        <v>204.67</v>
      </c>
      <c r="F147" s="61">
        <v>188.5</v>
      </c>
      <c r="G147" s="61">
        <v>214</v>
      </c>
      <c r="H147" s="61">
        <v>471.29</v>
      </c>
      <c r="I147" s="61">
        <v>438.99</v>
      </c>
      <c r="J147" s="80">
        <f t="shared" si="13"/>
        <v>210.14492753623188</v>
      </c>
      <c r="K147" s="80">
        <f t="shared" si="14"/>
        <v>130.2682366736698</v>
      </c>
      <c r="L147" s="80">
        <f t="shared" si="14"/>
        <v>132.88594164456234</v>
      </c>
      <c r="M147" s="80">
        <f t="shared" si="15"/>
        <v>2.9662318840579709</v>
      </c>
      <c r="N147" s="80">
        <f t="shared" si="16"/>
        <v>2.2022897196261684</v>
      </c>
      <c r="O147" s="80">
        <f t="shared" si="17"/>
        <v>2.7318840579710146</v>
      </c>
      <c r="P147" s="80">
        <f t="shared" si="18"/>
        <v>2.0513551401869159</v>
      </c>
    </row>
    <row r="148" spans="1:16" ht="11.25" customHeight="1">
      <c r="A148" s="60" t="s">
        <v>424</v>
      </c>
      <c r="B148" s="60" t="s">
        <v>762</v>
      </c>
      <c r="C148" s="60" t="s">
        <v>47</v>
      </c>
      <c r="D148" s="61">
        <v>10910</v>
      </c>
      <c r="E148" s="61">
        <v>56403.65</v>
      </c>
      <c r="F148" s="61">
        <v>50333.84</v>
      </c>
      <c r="G148" s="61">
        <v>6720</v>
      </c>
      <c r="H148" s="61">
        <v>32528.54</v>
      </c>
      <c r="I148" s="61">
        <v>28809.81</v>
      </c>
      <c r="J148" s="80">
        <f t="shared" si="13"/>
        <v>-38.405132905591202</v>
      </c>
      <c r="K148" s="80">
        <f t="shared" si="14"/>
        <v>-42.329015941344224</v>
      </c>
      <c r="L148" s="80">
        <f t="shared" si="14"/>
        <v>-42.762543052546746</v>
      </c>
      <c r="M148" s="80">
        <f t="shared" si="15"/>
        <v>5.1699037580201654</v>
      </c>
      <c r="N148" s="80">
        <f t="shared" si="16"/>
        <v>4.8405565476190482</v>
      </c>
      <c r="O148" s="80">
        <f t="shared" si="17"/>
        <v>4.6135508707607693</v>
      </c>
      <c r="P148" s="80">
        <f t="shared" si="18"/>
        <v>4.2871741071428575</v>
      </c>
    </row>
    <row r="149" spans="1:16" ht="11.25" customHeight="1">
      <c r="A149" s="60" t="s">
        <v>424</v>
      </c>
      <c r="B149" s="60" t="s">
        <v>762</v>
      </c>
      <c r="C149" s="60" t="s">
        <v>93</v>
      </c>
      <c r="D149" s="61"/>
      <c r="E149" s="61"/>
      <c r="F149" s="61"/>
      <c r="G149" s="61">
        <v>30</v>
      </c>
      <c r="H149" s="61">
        <v>107.42</v>
      </c>
      <c r="I149" s="61">
        <v>102</v>
      </c>
      <c r="N149" s="80">
        <f t="shared" si="16"/>
        <v>3.5806666666666667</v>
      </c>
      <c r="P149" s="80">
        <f t="shared" si="18"/>
        <v>3.4</v>
      </c>
    </row>
    <row r="150" spans="1:16" ht="11.25" customHeight="1">
      <c r="A150" s="60" t="s">
        <v>424</v>
      </c>
      <c r="B150" s="60" t="s">
        <v>762</v>
      </c>
      <c r="C150" s="60" t="s">
        <v>59</v>
      </c>
      <c r="D150" s="61">
        <v>70</v>
      </c>
      <c r="E150" s="61">
        <v>411.89</v>
      </c>
      <c r="F150" s="61">
        <v>375</v>
      </c>
      <c r="G150" s="61">
        <v>20</v>
      </c>
      <c r="H150" s="61">
        <v>125.32</v>
      </c>
      <c r="I150" s="61">
        <v>117.4</v>
      </c>
      <c r="J150" s="80">
        <f t="shared" si="13"/>
        <v>-71.428571428571431</v>
      </c>
      <c r="K150" s="80">
        <f t="shared" si="14"/>
        <v>-69.574400932287745</v>
      </c>
      <c r="L150" s="80">
        <f t="shared" si="14"/>
        <v>-68.693333333333342</v>
      </c>
      <c r="M150" s="80">
        <f t="shared" si="15"/>
        <v>5.8841428571428569</v>
      </c>
      <c r="N150" s="80">
        <f t="shared" si="16"/>
        <v>6.266</v>
      </c>
      <c r="O150" s="80">
        <f t="shared" si="17"/>
        <v>5.3571428571428568</v>
      </c>
      <c r="P150" s="80">
        <f t="shared" si="18"/>
        <v>5.87</v>
      </c>
    </row>
    <row r="151" spans="1:16" ht="11.25" customHeight="1">
      <c r="A151" s="60" t="s">
        <v>424</v>
      </c>
      <c r="B151" s="60" t="s">
        <v>762</v>
      </c>
      <c r="C151" s="60" t="s">
        <v>62</v>
      </c>
      <c r="D151" s="61">
        <v>104140</v>
      </c>
      <c r="E151" s="61">
        <v>607008.12</v>
      </c>
      <c r="F151" s="61">
        <v>541844.56000000006</v>
      </c>
      <c r="G151" s="61">
        <v>45502</v>
      </c>
      <c r="H151" s="61">
        <v>264613.44</v>
      </c>
      <c r="I151" s="61">
        <v>242013.24</v>
      </c>
      <c r="J151" s="80">
        <f t="shared" si="13"/>
        <v>-56.306894565008641</v>
      </c>
      <c r="K151" s="80">
        <f t="shared" si="14"/>
        <v>-56.406935709525598</v>
      </c>
      <c r="L151" s="80">
        <f t="shared" si="14"/>
        <v>-55.335301327007883</v>
      </c>
      <c r="M151" s="80">
        <f t="shared" si="15"/>
        <v>5.8287701171499906</v>
      </c>
      <c r="N151" s="80">
        <f t="shared" si="16"/>
        <v>5.8154243769504639</v>
      </c>
      <c r="O151" s="80">
        <f t="shared" si="17"/>
        <v>5.2030397541770697</v>
      </c>
      <c r="P151" s="80">
        <f t="shared" si="18"/>
        <v>5.3187385169882644</v>
      </c>
    </row>
    <row r="152" spans="1:16" ht="11.25" customHeight="1">
      <c r="A152" s="60" t="s">
        <v>424</v>
      </c>
      <c r="B152" s="60" t="s">
        <v>762</v>
      </c>
      <c r="C152" s="60" t="s">
        <v>53</v>
      </c>
      <c r="D152" s="61">
        <v>129235.5</v>
      </c>
      <c r="E152" s="61">
        <v>651698.93999999994</v>
      </c>
      <c r="F152" s="61">
        <v>583043.59</v>
      </c>
      <c r="G152" s="61">
        <v>42227.5</v>
      </c>
      <c r="H152" s="61">
        <v>257604.09</v>
      </c>
      <c r="I152" s="61">
        <v>230505.61</v>
      </c>
      <c r="J152" s="80">
        <f t="shared" si="13"/>
        <v>-67.325154466071623</v>
      </c>
      <c r="K152" s="80">
        <f t="shared" si="14"/>
        <v>-60.471918214260107</v>
      </c>
      <c r="L152" s="80">
        <f t="shared" si="14"/>
        <v>-60.465115481331338</v>
      </c>
      <c r="M152" s="80">
        <f t="shared" si="15"/>
        <v>5.0427238645728147</v>
      </c>
      <c r="N152" s="80">
        <f t="shared" si="16"/>
        <v>6.1003869516310463</v>
      </c>
      <c r="O152" s="80">
        <f t="shared" si="17"/>
        <v>4.511481674926781</v>
      </c>
      <c r="P152" s="80">
        <f t="shared" si="18"/>
        <v>5.4586610621040785</v>
      </c>
    </row>
    <row r="153" spans="1:16" ht="11.25" customHeight="1">
      <c r="A153" s="60" t="s">
        <v>424</v>
      </c>
      <c r="B153" s="60" t="s">
        <v>762</v>
      </c>
      <c r="C153" s="60" t="s">
        <v>81</v>
      </c>
      <c r="D153" s="61">
        <v>860</v>
      </c>
      <c r="E153" s="61">
        <v>4465.71</v>
      </c>
      <c r="F153" s="61">
        <v>3986.04</v>
      </c>
      <c r="G153" s="61">
        <v>4230</v>
      </c>
      <c r="H153" s="61">
        <v>21122.400000000001</v>
      </c>
      <c r="I153" s="61">
        <v>19105.509999999998</v>
      </c>
      <c r="J153" s="80">
        <f t="shared" si="13"/>
        <v>391.86046511627904</v>
      </c>
      <c r="K153" s="80">
        <f t="shared" si="14"/>
        <v>372.99085699698372</v>
      </c>
      <c r="L153" s="80">
        <f t="shared" si="14"/>
        <v>379.31054379785445</v>
      </c>
      <c r="M153" s="80">
        <f t="shared" si="15"/>
        <v>5.1926860465116276</v>
      </c>
      <c r="N153" s="80">
        <f t="shared" si="16"/>
        <v>4.9934751773049646</v>
      </c>
      <c r="O153" s="80">
        <f t="shared" si="17"/>
        <v>4.6349302325581396</v>
      </c>
      <c r="P153" s="80">
        <f t="shared" si="18"/>
        <v>4.5166690307328601</v>
      </c>
    </row>
    <row r="154" spans="1:16" ht="11.25" customHeight="1">
      <c r="A154" s="60" t="s">
        <v>424</v>
      </c>
      <c r="B154" s="60" t="s">
        <v>762</v>
      </c>
      <c r="C154" s="60" t="s">
        <v>55</v>
      </c>
      <c r="D154" s="61">
        <v>950</v>
      </c>
      <c r="E154" s="61">
        <v>4987.8900000000003</v>
      </c>
      <c r="F154" s="61">
        <v>4429.99</v>
      </c>
      <c r="G154" s="61"/>
      <c r="H154" s="61"/>
      <c r="I154" s="61"/>
      <c r="J154" s="80">
        <f t="shared" si="13"/>
        <v>-100</v>
      </c>
      <c r="K154" s="80">
        <f t="shared" si="14"/>
        <v>-100</v>
      </c>
      <c r="L154" s="80">
        <f t="shared" si="14"/>
        <v>-100</v>
      </c>
      <c r="M154" s="80">
        <f t="shared" si="15"/>
        <v>5.2504105263157896</v>
      </c>
      <c r="O154" s="80">
        <f t="shared" si="17"/>
        <v>4.6631473684210523</v>
      </c>
    </row>
    <row r="155" spans="1:16" ht="11.25" customHeight="1">
      <c r="A155" s="60" t="s">
        <v>424</v>
      </c>
      <c r="B155" s="60" t="s">
        <v>762</v>
      </c>
      <c r="C155" s="60" t="s">
        <v>41</v>
      </c>
      <c r="D155" s="61">
        <v>198431</v>
      </c>
      <c r="E155" s="61">
        <v>1053038.6100000001</v>
      </c>
      <c r="F155" s="61">
        <v>942116.51</v>
      </c>
      <c r="G155" s="61">
        <v>118420</v>
      </c>
      <c r="H155" s="61">
        <v>710026.17</v>
      </c>
      <c r="I155" s="61">
        <v>649615.1</v>
      </c>
      <c r="J155" s="80">
        <f t="shared" si="13"/>
        <v>-40.321824714888301</v>
      </c>
      <c r="K155" s="80">
        <f t="shared" si="14"/>
        <v>-32.573586261951029</v>
      </c>
      <c r="L155" s="80">
        <f t="shared" si="14"/>
        <v>-31.047265056420681</v>
      </c>
      <c r="M155" s="80">
        <f t="shared" si="15"/>
        <v>5.306825092853436</v>
      </c>
      <c r="N155" s="80">
        <f t="shared" si="16"/>
        <v>5.9958298429319372</v>
      </c>
      <c r="O155" s="80">
        <f t="shared" si="17"/>
        <v>4.7478292706280776</v>
      </c>
      <c r="P155" s="80">
        <f t="shared" si="18"/>
        <v>5.4856873838878562</v>
      </c>
    </row>
    <row r="156" spans="1:16" ht="11.25" customHeight="1">
      <c r="A156" s="60" t="s">
        <v>424</v>
      </c>
      <c r="B156" s="60" t="s">
        <v>762</v>
      </c>
      <c r="C156" s="60" t="s">
        <v>44</v>
      </c>
      <c r="D156" s="61">
        <v>89885</v>
      </c>
      <c r="E156" s="61">
        <v>452724.12</v>
      </c>
      <c r="F156" s="61">
        <v>406697.12</v>
      </c>
      <c r="G156" s="61">
        <v>44449</v>
      </c>
      <c r="H156" s="61">
        <v>227448.06</v>
      </c>
      <c r="I156" s="61">
        <v>205978.95</v>
      </c>
      <c r="J156" s="80">
        <f t="shared" si="13"/>
        <v>-50.549034877899537</v>
      </c>
      <c r="K156" s="80">
        <f t="shared" si="14"/>
        <v>-49.760118811429798</v>
      </c>
      <c r="L156" s="80">
        <f t="shared" si="14"/>
        <v>-49.353231220324354</v>
      </c>
      <c r="M156" s="80">
        <f t="shared" si="15"/>
        <v>5.036703788173778</v>
      </c>
      <c r="N156" s="80">
        <f t="shared" si="16"/>
        <v>5.1170568516727037</v>
      </c>
      <c r="O156" s="80">
        <f t="shared" si="17"/>
        <v>4.5246383712521556</v>
      </c>
      <c r="P156" s="80">
        <f t="shared" si="18"/>
        <v>4.6340513847330653</v>
      </c>
    </row>
    <row r="157" spans="1:16" ht="11.25" customHeight="1">
      <c r="A157" s="60" t="s">
        <v>424</v>
      </c>
      <c r="B157" s="60" t="s">
        <v>762</v>
      </c>
      <c r="C157" s="60" t="s">
        <v>56</v>
      </c>
      <c r="D157" s="61">
        <v>51560</v>
      </c>
      <c r="E157" s="61">
        <v>279764.2</v>
      </c>
      <c r="F157" s="61">
        <v>249659.67</v>
      </c>
      <c r="G157" s="61">
        <v>6600</v>
      </c>
      <c r="H157" s="61">
        <v>34914.97</v>
      </c>
      <c r="I157" s="61">
        <v>31238.34</v>
      </c>
      <c r="J157" s="80">
        <f t="shared" si="13"/>
        <v>-87.199379363847939</v>
      </c>
      <c r="K157" s="80">
        <f t="shared" si="14"/>
        <v>-87.519857794528392</v>
      </c>
      <c r="L157" s="80">
        <f t="shared" si="14"/>
        <v>-87.487630661371938</v>
      </c>
      <c r="M157" s="80">
        <f t="shared" si="15"/>
        <v>5.4259930178432896</v>
      </c>
      <c r="N157" s="80">
        <f t="shared" si="16"/>
        <v>5.2901469696969698</v>
      </c>
      <c r="O157" s="80">
        <f t="shared" si="17"/>
        <v>4.8421192785104736</v>
      </c>
      <c r="P157" s="80">
        <f t="shared" si="18"/>
        <v>4.7330818181818186</v>
      </c>
    </row>
    <row r="158" spans="1:16" ht="11.25" customHeight="1">
      <c r="A158" s="60" t="s">
        <v>424</v>
      </c>
      <c r="B158" s="60" t="s">
        <v>762</v>
      </c>
      <c r="C158" s="60" t="s">
        <v>60</v>
      </c>
      <c r="D158" s="61">
        <v>50</v>
      </c>
      <c r="E158" s="61">
        <v>273.2</v>
      </c>
      <c r="F158" s="61">
        <v>242.04</v>
      </c>
      <c r="G158" s="61"/>
      <c r="H158" s="61"/>
      <c r="I158" s="61"/>
      <c r="J158" s="80">
        <f t="shared" si="13"/>
        <v>-100</v>
      </c>
      <c r="K158" s="80">
        <f t="shared" si="14"/>
        <v>-100</v>
      </c>
      <c r="L158" s="80">
        <f t="shared" si="14"/>
        <v>-100</v>
      </c>
      <c r="M158" s="80">
        <f t="shared" si="15"/>
        <v>5.4639999999999995</v>
      </c>
      <c r="O158" s="80">
        <f t="shared" si="17"/>
        <v>4.8407999999999998</v>
      </c>
    </row>
    <row r="159" spans="1:16" ht="11.25" customHeight="1">
      <c r="A159" s="60" t="s">
        <v>424</v>
      </c>
      <c r="B159" s="60" t="s">
        <v>762</v>
      </c>
      <c r="C159" s="60" t="s">
        <v>42</v>
      </c>
      <c r="D159" s="61">
        <v>306370</v>
      </c>
      <c r="E159" s="61">
        <v>1528511.2</v>
      </c>
      <c r="F159" s="61">
        <v>1366307.56</v>
      </c>
      <c r="G159" s="61">
        <v>61500</v>
      </c>
      <c r="H159" s="61">
        <v>341128.39</v>
      </c>
      <c r="I159" s="61">
        <v>304845.3</v>
      </c>
      <c r="J159" s="80">
        <f t="shared" si="13"/>
        <v>-79.926232986258441</v>
      </c>
      <c r="K159" s="80">
        <f t="shared" si="14"/>
        <v>-77.682310080554203</v>
      </c>
      <c r="L159" s="80">
        <f t="shared" si="14"/>
        <v>-77.688383719402097</v>
      </c>
      <c r="M159" s="80">
        <f t="shared" si="15"/>
        <v>4.98910206612919</v>
      </c>
      <c r="N159" s="80">
        <f t="shared" si="16"/>
        <v>5.5468030894308944</v>
      </c>
      <c r="O159" s="80">
        <f t="shared" si="17"/>
        <v>4.4596649802526356</v>
      </c>
      <c r="P159" s="80">
        <f t="shared" si="18"/>
        <v>4.9568341463414631</v>
      </c>
    </row>
    <row r="160" spans="1:16" ht="11.25" customHeight="1">
      <c r="A160" s="60" t="s">
        <v>424</v>
      </c>
      <c r="B160" s="60" t="s">
        <v>762</v>
      </c>
      <c r="C160" s="60" t="s">
        <v>151</v>
      </c>
      <c r="D160" s="61"/>
      <c r="E160" s="61"/>
      <c r="F160" s="61"/>
      <c r="G160" s="61">
        <v>2600</v>
      </c>
      <c r="H160" s="61">
        <v>21325.19</v>
      </c>
      <c r="I160" s="61">
        <v>18353.73</v>
      </c>
      <c r="N160" s="80">
        <f t="shared" si="16"/>
        <v>8.201996153846153</v>
      </c>
      <c r="P160" s="80">
        <f t="shared" si="18"/>
        <v>7.0591269230769225</v>
      </c>
    </row>
    <row r="161" spans="1:16" ht="11.25" customHeight="1">
      <c r="A161" s="60" t="s">
        <v>424</v>
      </c>
      <c r="B161" s="60" t="s">
        <v>762</v>
      </c>
      <c r="C161" s="60" t="s">
        <v>49</v>
      </c>
      <c r="D161" s="61">
        <v>3360</v>
      </c>
      <c r="E161" s="61">
        <v>19364.32</v>
      </c>
      <c r="F161" s="61">
        <v>17455.009999999998</v>
      </c>
      <c r="G161" s="61"/>
      <c r="H161" s="61"/>
      <c r="I161" s="61"/>
      <c r="J161" s="80">
        <f t="shared" si="13"/>
        <v>-100</v>
      </c>
      <c r="K161" s="80">
        <f t="shared" si="14"/>
        <v>-100</v>
      </c>
      <c r="L161" s="80">
        <f t="shared" si="14"/>
        <v>-100</v>
      </c>
      <c r="M161" s="80">
        <f t="shared" si="15"/>
        <v>5.7631904761904762</v>
      </c>
      <c r="O161" s="80">
        <f t="shared" si="17"/>
        <v>5.1949434523809517</v>
      </c>
    </row>
    <row r="162" spans="1:16" ht="11.25" customHeight="1">
      <c r="A162" s="60" t="s">
        <v>424</v>
      </c>
      <c r="B162" s="60" t="s">
        <v>762</v>
      </c>
      <c r="C162" s="60" t="s">
        <v>710</v>
      </c>
      <c r="D162" s="61">
        <v>918</v>
      </c>
      <c r="E162" s="61">
        <v>5729.66</v>
      </c>
      <c r="F162" s="61">
        <v>5094.9399999999996</v>
      </c>
      <c r="G162" s="61">
        <v>1520</v>
      </c>
      <c r="H162" s="61">
        <v>9007.6200000000008</v>
      </c>
      <c r="I162" s="61">
        <v>8203.36</v>
      </c>
      <c r="J162" s="80">
        <f t="shared" si="13"/>
        <v>65.577342047930287</v>
      </c>
      <c r="K162" s="80">
        <f t="shared" si="14"/>
        <v>57.210375484758281</v>
      </c>
      <c r="L162" s="80">
        <f t="shared" si="14"/>
        <v>61.009943198546033</v>
      </c>
      <c r="M162" s="80">
        <f t="shared" si="15"/>
        <v>6.241459694989107</v>
      </c>
      <c r="N162" s="80">
        <f t="shared" si="16"/>
        <v>5.926065789473685</v>
      </c>
      <c r="O162" s="80">
        <f t="shared" si="17"/>
        <v>5.550043572984749</v>
      </c>
      <c r="P162" s="80">
        <f t="shared" si="18"/>
        <v>5.3969473684210527</v>
      </c>
    </row>
    <row r="163" spans="1:16" ht="11.25" customHeight="1">
      <c r="A163" s="60" t="s">
        <v>424</v>
      </c>
      <c r="B163" s="60" t="s">
        <v>762</v>
      </c>
      <c r="C163" s="60" t="s">
        <v>69</v>
      </c>
      <c r="D163" s="61">
        <v>306</v>
      </c>
      <c r="E163" s="61">
        <v>1708.99</v>
      </c>
      <c r="F163" s="61">
        <v>1526.62</v>
      </c>
      <c r="G163" s="61">
        <v>36500</v>
      </c>
      <c r="H163" s="61">
        <v>214346.51</v>
      </c>
      <c r="I163" s="61">
        <v>192115.57</v>
      </c>
      <c r="J163" s="80">
        <f t="shared" si="13"/>
        <v>11828.104575163399</v>
      </c>
      <c r="K163" s="80">
        <f t="shared" si="14"/>
        <v>12442.291645942925</v>
      </c>
      <c r="L163" s="80">
        <f t="shared" si="14"/>
        <v>12484.3739764971</v>
      </c>
      <c r="M163" s="80">
        <f t="shared" si="15"/>
        <v>5.5849346405228761</v>
      </c>
      <c r="N163" s="80">
        <f t="shared" si="16"/>
        <v>5.8725071232876713</v>
      </c>
      <c r="O163" s="80">
        <f t="shared" si="17"/>
        <v>4.9889542483660128</v>
      </c>
      <c r="P163" s="80">
        <f t="shared" si="18"/>
        <v>5.2634402739726029</v>
      </c>
    </row>
    <row r="164" spans="1:16" ht="11.25" customHeight="1">
      <c r="A164" s="60" t="s">
        <v>424</v>
      </c>
      <c r="B164" s="60" t="s">
        <v>762</v>
      </c>
      <c r="C164" s="60" t="s">
        <v>70</v>
      </c>
      <c r="D164" s="61">
        <v>420</v>
      </c>
      <c r="E164" s="61">
        <v>2356.7199999999998</v>
      </c>
      <c r="F164" s="61">
        <v>2100.79</v>
      </c>
      <c r="G164" s="61">
        <v>1060</v>
      </c>
      <c r="H164" s="61">
        <v>5598</v>
      </c>
      <c r="I164" s="61">
        <v>5113.1899999999996</v>
      </c>
      <c r="J164" s="80">
        <f t="shared" si="13"/>
        <v>152.38095238095238</v>
      </c>
      <c r="K164" s="80">
        <f t="shared" si="14"/>
        <v>137.53352116500901</v>
      </c>
      <c r="L164" s="80">
        <f t="shared" si="14"/>
        <v>143.39367571247004</v>
      </c>
      <c r="M164" s="80">
        <f t="shared" si="15"/>
        <v>5.6112380952380949</v>
      </c>
      <c r="N164" s="80">
        <f t="shared" si="16"/>
        <v>5.2811320754716977</v>
      </c>
      <c r="O164" s="80">
        <f t="shared" si="17"/>
        <v>5.0018809523809526</v>
      </c>
      <c r="P164" s="80">
        <f t="shared" si="18"/>
        <v>4.8237641509433962</v>
      </c>
    </row>
    <row r="165" spans="1:16" ht="11.25" customHeight="1">
      <c r="A165" s="60" t="s">
        <v>424</v>
      </c>
      <c r="B165" s="60" t="s">
        <v>762</v>
      </c>
      <c r="C165" s="60" t="s">
        <v>66</v>
      </c>
      <c r="D165" s="61">
        <v>2877</v>
      </c>
      <c r="E165" s="61">
        <v>14308.52</v>
      </c>
      <c r="F165" s="61">
        <v>12832.9</v>
      </c>
      <c r="G165" s="61">
        <v>5320</v>
      </c>
      <c r="H165" s="61">
        <v>26649.21</v>
      </c>
      <c r="I165" s="61">
        <v>24140.240000000002</v>
      </c>
      <c r="J165" s="80">
        <f t="shared" si="13"/>
        <v>84.914841849148416</v>
      </c>
      <c r="K165" s="80">
        <f t="shared" si="14"/>
        <v>86.247145057629979</v>
      </c>
      <c r="L165" s="80">
        <f t="shared" si="14"/>
        <v>88.112118071519319</v>
      </c>
      <c r="M165" s="80">
        <f t="shared" si="15"/>
        <v>4.9734167535627387</v>
      </c>
      <c r="N165" s="80">
        <f t="shared" si="16"/>
        <v>5.0092499999999998</v>
      </c>
      <c r="O165" s="80">
        <f t="shared" si="17"/>
        <v>4.4605144247480011</v>
      </c>
      <c r="P165" s="80">
        <f t="shared" si="18"/>
        <v>4.5376390977443615</v>
      </c>
    </row>
    <row r="166" spans="1:16" ht="11.25" customHeight="1">
      <c r="A166" s="60" t="s">
        <v>424</v>
      </c>
      <c r="B166" s="60" t="s">
        <v>762</v>
      </c>
      <c r="C166" s="60" t="s">
        <v>352</v>
      </c>
      <c r="D166" s="61"/>
      <c r="E166" s="61"/>
      <c r="F166" s="61"/>
      <c r="G166" s="61">
        <v>10</v>
      </c>
      <c r="H166" s="61">
        <v>47.64</v>
      </c>
      <c r="I166" s="61">
        <v>40.659999999999997</v>
      </c>
      <c r="N166" s="80">
        <f t="shared" si="16"/>
        <v>4.7640000000000002</v>
      </c>
      <c r="P166" s="80">
        <f t="shared" si="18"/>
        <v>4.0659999999999998</v>
      </c>
    </row>
    <row r="167" spans="1:16" ht="11.25" customHeight="1">
      <c r="A167" s="60" t="s">
        <v>424</v>
      </c>
      <c r="B167" s="60" t="s">
        <v>762</v>
      </c>
      <c r="C167" s="60" t="s">
        <v>48</v>
      </c>
      <c r="D167" s="61">
        <v>100</v>
      </c>
      <c r="E167" s="61">
        <v>526</v>
      </c>
      <c r="F167" s="61">
        <v>486.22</v>
      </c>
      <c r="G167" s="61"/>
      <c r="H167" s="61"/>
      <c r="I167" s="61"/>
      <c r="J167" s="80">
        <f t="shared" si="13"/>
        <v>-100</v>
      </c>
      <c r="K167" s="80">
        <f t="shared" si="14"/>
        <v>-100</v>
      </c>
      <c r="L167" s="80">
        <f t="shared" si="14"/>
        <v>-100</v>
      </c>
      <c r="M167" s="80">
        <f t="shared" si="15"/>
        <v>5.26</v>
      </c>
      <c r="O167" s="80">
        <f t="shared" si="17"/>
        <v>4.8622000000000005</v>
      </c>
    </row>
    <row r="168" spans="1:16" ht="11.25" customHeight="1">
      <c r="A168" s="60" t="s">
        <v>424</v>
      </c>
      <c r="B168" s="60" t="s">
        <v>762</v>
      </c>
      <c r="C168" s="60" t="s">
        <v>345</v>
      </c>
      <c r="D168" s="61">
        <v>208</v>
      </c>
      <c r="E168" s="61">
        <v>1108.47</v>
      </c>
      <c r="F168" s="61">
        <v>997.57</v>
      </c>
      <c r="G168" s="61">
        <v>830</v>
      </c>
      <c r="H168" s="61">
        <v>4339.17</v>
      </c>
      <c r="I168" s="61">
        <v>3805.42</v>
      </c>
      <c r="J168" s="80">
        <f t="shared" si="13"/>
        <v>299.03846153846155</v>
      </c>
      <c r="K168" s="80">
        <f t="shared" si="14"/>
        <v>291.45579041381365</v>
      </c>
      <c r="L168" s="80">
        <f t="shared" si="14"/>
        <v>281.46896959611854</v>
      </c>
      <c r="M168" s="80">
        <f t="shared" si="15"/>
        <v>5.3291826923076924</v>
      </c>
      <c r="N168" s="80">
        <f t="shared" si="16"/>
        <v>5.2279156626506023</v>
      </c>
      <c r="O168" s="80">
        <f t="shared" si="17"/>
        <v>4.7960096153846159</v>
      </c>
      <c r="P168" s="80">
        <f t="shared" si="18"/>
        <v>4.5848433734939764</v>
      </c>
    </row>
    <row r="169" spans="1:16" ht="11.25" customHeight="1">
      <c r="A169" s="60" t="s">
        <v>424</v>
      </c>
      <c r="B169" s="60" t="s">
        <v>762</v>
      </c>
      <c r="C169" s="60" t="s">
        <v>65</v>
      </c>
      <c r="D169" s="61">
        <v>1000</v>
      </c>
      <c r="E169" s="61">
        <v>4378.66</v>
      </c>
      <c r="F169" s="61">
        <v>4038.24</v>
      </c>
      <c r="G169" s="61"/>
      <c r="H169" s="61"/>
      <c r="I169" s="61"/>
      <c r="J169" s="80">
        <f t="shared" si="13"/>
        <v>-100</v>
      </c>
      <c r="K169" s="80">
        <f t="shared" si="14"/>
        <v>-100</v>
      </c>
      <c r="L169" s="80">
        <f t="shared" si="14"/>
        <v>-100</v>
      </c>
      <c r="M169" s="80">
        <f t="shared" si="15"/>
        <v>4.37866</v>
      </c>
      <c r="O169" s="80">
        <f t="shared" si="17"/>
        <v>4.0382400000000001</v>
      </c>
    </row>
    <row r="170" spans="1:16" ht="11.25" customHeight="1">
      <c r="A170" s="60" t="s">
        <v>424</v>
      </c>
      <c r="B170" s="60" t="s">
        <v>762</v>
      </c>
      <c r="C170" s="60" t="s">
        <v>43</v>
      </c>
      <c r="D170" s="61">
        <v>86932</v>
      </c>
      <c r="E170" s="61">
        <v>396954.56</v>
      </c>
      <c r="F170" s="61">
        <v>355171.14</v>
      </c>
      <c r="G170" s="61">
        <v>30081.200000000001</v>
      </c>
      <c r="H170" s="61">
        <v>173853.26</v>
      </c>
      <c r="I170" s="61">
        <v>163279.22</v>
      </c>
      <c r="J170" s="80">
        <f t="shared" si="13"/>
        <v>-65.396861915060043</v>
      </c>
      <c r="K170" s="80">
        <f t="shared" si="14"/>
        <v>-56.203233941940354</v>
      </c>
      <c r="L170" s="80">
        <f t="shared" si="14"/>
        <v>-54.028015902418197</v>
      </c>
      <c r="M170" s="80">
        <f t="shared" si="15"/>
        <v>4.5662651267657477</v>
      </c>
      <c r="N170" s="80">
        <f t="shared" si="16"/>
        <v>5.7794655798305916</v>
      </c>
      <c r="O170" s="80">
        <f t="shared" si="17"/>
        <v>4.085620254911885</v>
      </c>
      <c r="P170" s="80">
        <f t="shared" si="18"/>
        <v>5.4279490179913035</v>
      </c>
    </row>
    <row r="171" spans="1:16" ht="11.25" customHeight="1">
      <c r="A171" s="60" t="s">
        <v>851</v>
      </c>
      <c r="B171" s="60" t="s">
        <v>852</v>
      </c>
      <c r="C171" s="60" t="s">
        <v>55</v>
      </c>
      <c r="D171" s="61"/>
      <c r="E171" s="61"/>
      <c r="F171" s="61"/>
      <c r="G171" s="61">
        <v>360</v>
      </c>
      <c r="H171" s="61">
        <v>2286.62</v>
      </c>
      <c r="I171" s="61">
        <v>1983.7</v>
      </c>
      <c r="N171" s="80">
        <f t="shared" si="16"/>
        <v>6.3517222222222216</v>
      </c>
      <c r="P171" s="80">
        <f t="shared" si="18"/>
        <v>5.5102777777777776</v>
      </c>
    </row>
    <row r="172" spans="1:16" ht="11.25" customHeight="1">
      <c r="A172" s="60" t="s">
        <v>714</v>
      </c>
      <c r="B172" s="60" t="s">
        <v>715</v>
      </c>
      <c r="C172" s="60" t="s">
        <v>47</v>
      </c>
      <c r="D172" s="61"/>
      <c r="E172" s="61"/>
      <c r="F172" s="61"/>
      <c r="G172" s="61">
        <v>6378.76</v>
      </c>
      <c r="H172" s="61">
        <v>29087.59</v>
      </c>
      <c r="I172" s="61">
        <v>25883.45</v>
      </c>
      <c r="N172" s="80">
        <f t="shared" si="16"/>
        <v>4.5600696687130409</v>
      </c>
      <c r="P172" s="80">
        <f t="shared" si="18"/>
        <v>4.057755739360001</v>
      </c>
    </row>
    <row r="173" spans="1:16" ht="11.25" customHeight="1">
      <c r="A173" s="60" t="s">
        <v>425</v>
      </c>
      <c r="B173" s="60" t="s">
        <v>624</v>
      </c>
      <c r="C173" s="60" t="s">
        <v>47</v>
      </c>
      <c r="D173" s="61">
        <v>787915.4</v>
      </c>
      <c r="E173" s="61">
        <v>2872031.91</v>
      </c>
      <c r="F173" s="61">
        <v>2568523.52</v>
      </c>
      <c r="G173" s="61">
        <v>915115.8</v>
      </c>
      <c r="H173" s="61">
        <v>2978769.16</v>
      </c>
      <c r="I173" s="61">
        <v>2702855.98</v>
      </c>
      <c r="J173" s="80">
        <f t="shared" si="13"/>
        <v>16.143915958489963</v>
      </c>
      <c r="K173" s="80">
        <f t="shared" si="14"/>
        <v>3.7164367717627482</v>
      </c>
      <c r="L173" s="80">
        <f t="shared" si="14"/>
        <v>5.2299486048700832</v>
      </c>
      <c r="M173" s="80">
        <f t="shared" si="15"/>
        <v>3.6451018853039301</v>
      </c>
      <c r="N173" s="80">
        <f t="shared" si="16"/>
        <v>3.2550734672049155</v>
      </c>
      <c r="O173" s="80">
        <f t="shared" si="17"/>
        <v>3.2598975981431506</v>
      </c>
      <c r="P173" s="80">
        <f t="shared" si="18"/>
        <v>2.9535671660351617</v>
      </c>
    </row>
    <row r="174" spans="1:16" ht="11.25" customHeight="1">
      <c r="A174" s="60" t="s">
        <v>425</v>
      </c>
      <c r="B174" s="60" t="s">
        <v>624</v>
      </c>
      <c r="C174" s="60" t="s">
        <v>93</v>
      </c>
      <c r="D174" s="61">
        <v>15676.8</v>
      </c>
      <c r="E174" s="61">
        <v>54131.64</v>
      </c>
      <c r="F174" s="61">
        <v>48118.48</v>
      </c>
      <c r="G174" s="61">
        <v>20560</v>
      </c>
      <c r="H174" s="61">
        <v>77155.88</v>
      </c>
      <c r="I174" s="61">
        <v>70827.69</v>
      </c>
      <c r="J174" s="80">
        <f t="shared" si="13"/>
        <v>31.149214125331707</v>
      </c>
      <c r="K174" s="80">
        <f t="shared" si="14"/>
        <v>42.533793544773452</v>
      </c>
      <c r="L174" s="80">
        <f t="shared" si="14"/>
        <v>47.194362747950471</v>
      </c>
      <c r="M174" s="80">
        <f t="shared" si="15"/>
        <v>3.4529776484996941</v>
      </c>
      <c r="N174" s="80">
        <f t="shared" si="16"/>
        <v>3.7527178988326853</v>
      </c>
      <c r="O174" s="80">
        <f t="shared" si="17"/>
        <v>3.0694070218411924</v>
      </c>
      <c r="P174" s="80">
        <f t="shared" si="18"/>
        <v>3.4449265564202336</v>
      </c>
    </row>
    <row r="175" spans="1:16" ht="11.25" customHeight="1">
      <c r="A175" s="60" t="s">
        <v>425</v>
      </c>
      <c r="B175" s="60" t="s">
        <v>624</v>
      </c>
      <c r="C175" s="60" t="s">
        <v>133</v>
      </c>
      <c r="D175" s="61">
        <v>33050</v>
      </c>
      <c r="E175" s="61">
        <v>97416.78</v>
      </c>
      <c r="F175" s="61">
        <v>87885.32</v>
      </c>
      <c r="G175" s="61">
        <v>125298</v>
      </c>
      <c r="H175" s="61">
        <v>320348.59999999998</v>
      </c>
      <c r="I175" s="61">
        <v>290844.71000000002</v>
      </c>
      <c r="J175" s="80">
        <f t="shared" si="13"/>
        <v>279.11649016641451</v>
      </c>
      <c r="K175" s="80">
        <f t="shared" si="14"/>
        <v>228.84334711124711</v>
      </c>
      <c r="L175" s="80">
        <f t="shared" si="14"/>
        <v>230.9366228626123</v>
      </c>
      <c r="M175" s="80">
        <f t="shared" si="15"/>
        <v>2.9475576399394856</v>
      </c>
      <c r="N175" s="80">
        <f t="shared" si="16"/>
        <v>2.5566936423566218</v>
      </c>
      <c r="O175" s="80">
        <f t="shared" si="17"/>
        <v>2.6591624810892589</v>
      </c>
      <c r="P175" s="80">
        <f t="shared" si="18"/>
        <v>2.3212238822646811</v>
      </c>
    </row>
    <row r="176" spans="1:16" ht="11.25" customHeight="1">
      <c r="A176" s="60" t="s">
        <v>425</v>
      </c>
      <c r="B176" s="60" t="s">
        <v>624</v>
      </c>
      <c r="C176" s="60" t="s">
        <v>63</v>
      </c>
      <c r="D176" s="61"/>
      <c r="E176" s="61"/>
      <c r="F176" s="61"/>
      <c r="G176" s="61">
        <v>1500</v>
      </c>
      <c r="H176" s="61">
        <v>5986.67</v>
      </c>
      <c r="I176" s="61">
        <v>5140</v>
      </c>
      <c r="N176" s="80">
        <f t="shared" si="16"/>
        <v>3.9911133333333333</v>
      </c>
      <c r="P176" s="80">
        <f t="shared" si="18"/>
        <v>3.4266666666666667</v>
      </c>
    </row>
    <row r="177" spans="1:16" ht="11.25" customHeight="1">
      <c r="A177" s="60" t="s">
        <v>425</v>
      </c>
      <c r="B177" s="60" t="s">
        <v>624</v>
      </c>
      <c r="C177" s="60" t="s">
        <v>62</v>
      </c>
      <c r="D177" s="61">
        <v>52435</v>
      </c>
      <c r="E177" s="61">
        <v>179308.24</v>
      </c>
      <c r="F177" s="61">
        <v>160288.29</v>
      </c>
      <c r="G177" s="61">
        <v>35650</v>
      </c>
      <c r="H177" s="61">
        <v>121021.5</v>
      </c>
      <c r="I177" s="61">
        <v>110084.64</v>
      </c>
      <c r="J177" s="80">
        <f t="shared" si="13"/>
        <v>-32.011061314007819</v>
      </c>
      <c r="K177" s="80">
        <f t="shared" si="14"/>
        <v>-32.506448114152477</v>
      </c>
      <c r="L177" s="80">
        <f t="shared" si="14"/>
        <v>-31.320846956443297</v>
      </c>
      <c r="M177" s="80">
        <f t="shared" si="15"/>
        <v>3.4196288738438065</v>
      </c>
      <c r="N177" s="80">
        <f t="shared" si="16"/>
        <v>3.3947124824684431</v>
      </c>
      <c r="O177" s="80">
        <f t="shared" si="17"/>
        <v>3.0568950128730812</v>
      </c>
      <c r="P177" s="80">
        <f t="shared" si="18"/>
        <v>3.0879281907433378</v>
      </c>
    </row>
    <row r="178" spans="1:16" ht="11.25" customHeight="1">
      <c r="A178" s="60" t="s">
        <v>425</v>
      </c>
      <c r="B178" s="60" t="s">
        <v>624</v>
      </c>
      <c r="C178" s="60" t="s">
        <v>53</v>
      </c>
      <c r="D178" s="61">
        <v>13525.6</v>
      </c>
      <c r="E178" s="61">
        <v>53091.49</v>
      </c>
      <c r="F178" s="61">
        <v>47472.99</v>
      </c>
      <c r="G178" s="61">
        <v>9475.08</v>
      </c>
      <c r="H178" s="61">
        <v>32593.43</v>
      </c>
      <c r="I178" s="61">
        <v>28921.45</v>
      </c>
      <c r="J178" s="80">
        <f t="shared" si="13"/>
        <v>-29.947063346542855</v>
      </c>
      <c r="K178" s="80">
        <f t="shared" si="14"/>
        <v>-38.608937138513156</v>
      </c>
      <c r="L178" s="80">
        <f t="shared" si="14"/>
        <v>-39.078094722915068</v>
      </c>
      <c r="M178" s="80">
        <f t="shared" si="15"/>
        <v>3.9252595078961376</v>
      </c>
      <c r="N178" s="80">
        <f t="shared" si="16"/>
        <v>3.4399107975869332</v>
      </c>
      <c r="O178" s="80">
        <f t="shared" si="17"/>
        <v>3.5098620393919675</v>
      </c>
      <c r="P178" s="80">
        <f t="shared" si="18"/>
        <v>3.0523700063746166</v>
      </c>
    </row>
    <row r="179" spans="1:16" ht="11.25" customHeight="1">
      <c r="A179" s="60" t="s">
        <v>425</v>
      </c>
      <c r="B179" s="60" t="s">
        <v>624</v>
      </c>
      <c r="C179" s="60" t="s">
        <v>81</v>
      </c>
      <c r="D179" s="61">
        <v>38430</v>
      </c>
      <c r="E179" s="61">
        <v>80787.73</v>
      </c>
      <c r="F179" s="61">
        <v>71672.7</v>
      </c>
      <c r="G179" s="61">
        <v>120600</v>
      </c>
      <c r="H179" s="61">
        <v>320213.03999999998</v>
      </c>
      <c r="I179" s="61">
        <v>289410.8</v>
      </c>
      <c r="J179" s="80">
        <f t="shared" si="13"/>
        <v>213.81733021077284</v>
      </c>
      <c r="K179" s="80">
        <f t="shared" si="14"/>
        <v>296.3634576686336</v>
      </c>
      <c r="L179" s="80">
        <f t="shared" si="14"/>
        <v>303.79502934869203</v>
      </c>
      <c r="M179" s="80">
        <f t="shared" si="15"/>
        <v>2.1022047879260994</v>
      </c>
      <c r="N179" s="80">
        <f t="shared" si="16"/>
        <v>2.6551661691542288</v>
      </c>
      <c r="O179" s="80">
        <f t="shared" si="17"/>
        <v>1.8650195160031224</v>
      </c>
      <c r="P179" s="80">
        <f t="shared" si="18"/>
        <v>2.3997578772802655</v>
      </c>
    </row>
    <row r="180" spans="1:16" ht="11.25" customHeight="1">
      <c r="A180" s="60" t="s">
        <v>425</v>
      </c>
      <c r="B180" s="60" t="s">
        <v>624</v>
      </c>
      <c r="C180" s="60" t="s">
        <v>100</v>
      </c>
      <c r="D180" s="61">
        <v>59160</v>
      </c>
      <c r="E180" s="61">
        <v>168599.6</v>
      </c>
      <c r="F180" s="61">
        <v>148647.63</v>
      </c>
      <c r="G180" s="61">
        <v>144180</v>
      </c>
      <c r="H180" s="61">
        <v>388561.25</v>
      </c>
      <c r="I180" s="61">
        <v>351190.13</v>
      </c>
      <c r="J180" s="80">
        <f t="shared" si="13"/>
        <v>143.71196754563894</v>
      </c>
      <c r="K180" s="80">
        <f t="shared" si="14"/>
        <v>130.46392162258985</v>
      </c>
      <c r="L180" s="80">
        <f t="shared" si="14"/>
        <v>136.25679736703503</v>
      </c>
      <c r="M180" s="80">
        <f t="shared" si="15"/>
        <v>2.8498918187964843</v>
      </c>
      <c r="N180" s="80">
        <f t="shared" si="16"/>
        <v>2.6949732972673046</v>
      </c>
      <c r="O180" s="80">
        <f t="shared" si="17"/>
        <v>2.5126374239350913</v>
      </c>
      <c r="P180" s="80">
        <f t="shared" si="18"/>
        <v>2.4357756276876126</v>
      </c>
    </row>
    <row r="181" spans="1:16" ht="11.25" customHeight="1">
      <c r="A181" s="60" t="s">
        <v>425</v>
      </c>
      <c r="B181" s="60" t="s">
        <v>624</v>
      </c>
      <c r="C181" s="60" t="s">
        <v>51</v>
      </c>
      <c r="D181" s="61">
        <v>31000</v>
      </c>
      <c r="E181" s="61">
        <v>94511.679999999993</v>
      </c>
      <c r="F181" s="61">
        <v>85255.17</v>
      </c>
      <c r="G181" s="61">
        <v>35060</v>
      </c>
      <c r="H181" s="61">
        <v>114835.95</v>
      </c>
      <c r="I181" s="61">
        <v>103238.17</v>
      </c>
      <c r="J181" s="80">
        <f t="shared" si="13"/>
        <v>13.096774193548388</v>
      </c>
      <c r="K181" s="80">
        <f t="shared" si="14"/>
        <v>21.504506109721049</v>
      </c>
      <c r="L181" s="80">
        <f t="shared" si="14"/>
        <v>21.093148955072166</v>
      </c>
      <c r="M181" s="80">
        <f t="shared" si="15"/>
        <v>3.0487638709677416</v>
      </c>
      <c r="N181" s="80">
        <f t="shared" si="16"/>
        <v>3.2754121505989731</v>
      </c>
      <c r="O181" s="80">
        <f t="shared" si="17"/>
        <v>2.7501667741935485</v>
      </c>
      <c r="P181" s="80">
        <f t="shared" si="18"/>
        <v>2.9446140901312035</v>
      </c>
    </row>
    <row r="182" spans="1:16" ht="11.25" customHeight="1">
      <c r="A182" s="60" t="s">
        <v>425</v>
      </c>
      <c r="B182" s="60" t="s">
        <v>624</v>
      </c>
      <c r="C182" s="60" t="s">
        <v>55</v>
      </c>
      <c r="D182" s="61">
        <v>2508</v>
      </c>
      <c r="E182" s="61">
        <v>8024.29</v>
      </c>
      <c r="F182" s="61">
        <v>7278.88</v>
      </c>
      <c r="G182" s="61">
        <v>200363.4</v>
      </c>
      <c r="H182" s="61">
        <v>632456.59</v>
      </c>
      <c r="I182" s="61">
        <v>576913.12</v>
      </c>
      <c r="J182" s="80">
        <f t="shared" si="13"/>
        <v>7888.9712918660289</v>
      </c>
      <c r="K182" s="80">
        <f t="shared" si="14"/>
        <v>7781.7763316131386</v>
      </c>
      <c r="L182" s="80">
        <f t="shared" si="14"/>
        <v>7825.8501307893521</v>
      </c>
      <c r="M182" s="80">
        <f t="shared" si="15"/>
        <v>3.1994776714513558</v>
      </c>
      <c r="N182" s="80">
        <f t="shared" si="16"/>
        <v>3.1565475031867098</v>
      </c>
      <c r="O182" s="80">
        <f t="shared" si="17"/>
        <v>2.9022647527910688</v>
      </c>
      <c r="P182" s="80">
        <f t="shared" si="18"/>
        <v>2.8793338503938344</v>
      </c>
    </row>
    <row r="183" spans="1:16" ht="11.25" customHeight="1">
      <c r="A183" s="60" t="s">
        <v>425</v>
      </c>
      <c r="B183" s="60" t="s">
        <v>624</v>
      </c>
      <c r="C183" s="60" t="s">
        <v>121</v>
      </c>
      <c r="D183" s="61">
        <v>16000</v>
      </c>
      <c r="E183" s="61">
        <v>49236.28</v>
      </c>
      <c r="F183" s="61">
        <v>44224</v>
      </c>
      <c r="G183" s="61">
        <v>51000</v>
      </c>
      <c r="H183" s="61">
        <v>151633.96</v>
      </c>
      <c r="I183" s="61">
        <v>132600</v>
      </c>
      <c r="J183" s="80">
        <f t="shared" si="13"/>
        <v>218.75</v>
      </c>
      <c r="K183" s="80">
        <f t="shared" si="14"/>
        <v>207.97200763339555</v>
      </c>
      <c r="L183" s="80">
        <f t="shared" si="14"/>
        <v>199.8371924746744</v>
      </c>
      <c r="M183" s="80">
        <f t="shared" si="15"/>
        <v>3.0772675</v>
      </c>
      <c r="N183" s="80">
        <f t="shared" si="16"/>
        <v>2.9732149019607843</v>
      </c>
      <c r="O183" s="80">
        <f t="shared" si="17"/>
        <v>2.7639999999999998</v>
      </c>
      <c r="P183" s="80">
        <f t="shared" si="18"/>
        <v>2.6</v>
      </c>
    </row>
    <row r="184" spans="1:16" ht="11.25" customHeight="1">
      <c r="A184" s="60" t="s">
        <v>425</v>
      </c>
      <c r="B184" s="60" t="s">
        <v>624</v>
      </c>
      <c r="C184" s="60" t="s">
        <v>607</v>
      </c>
      <c r="D184" s="61">
        <v>42240</v>
      </c>
      <c r="E184" s="61">
        <v>129718.47</v>
      </c>
      <c r="F184" s="61">
        <v>115065.15</v>
      </c>
      <c r="G184" s="61">
        <v>96950</v>
      </c>
      <c r="H184" s="61">
        <v>252940.44</v>
      </c>
      <c r="I184" s="61">
        <v>227570.64</v>
      </c>
      <c r="J184" s="80">
        <f t="shared" si="13"/>
        <v>129.52178030303031</v>
      </c>
      <c r="K184" s="80">
        <f t="shared" si="14"/>
        <v>94.991846573583544</v>
      </c>
      <c r="L184" s="80">
        <f t="shared" si="14"/>
        <v>97.77546894085657</v>
      </c>
      <c r="M184" s="80">
        <f t="shared" si="15"/>
        <v>3.0709865056818182</v>
      </c>
      <c r="N184" s="80">
        <f t="shared" si="16"/>
        <v>2.6089782362042291</v>
      </c>
      <c r="O184" s="80">
        <f t="shared" si="17"/>
        <v>2.7240802556818182</v>
      </c>
      <c r="P184" s="80">
        <f t="shared" si="18"/>
        <v>2.3472990201134607</v>
      </c>
    </row>
    <row r="185" spans="1:16" ht="11.25" customHeight="1">
      <c r="A185" s="60" t="s">
        <v>425</v>
      </c>
      <c r="B185" s="60" t="s">
        <v>624</v>
      </c>
      <c r="C185" s="60" t="s">
        <v>41</v>
      </c>
      <c r="D185" s="61">
        <v>42255</v>
      </c>
      <c r="E185" s="61">
        <v>124968.34</v>
      </c>
      <c r="F185" s="61">
        <v>112403.51</v>
      </c>
      <c r="G185" s="61">
        <v>115996</v>
      </c>
      <c r="H185" s="61">
        <v>293703.64</v>
      </c>
      <c r="I185" s="61">
        <v>266196.40000000002</v>
      </c>
      <c r="J185" s="80">
        <f t="shared" si="13"/>
        <v>174.51425866761329</v>
      </c>
      <c r="K185" s="80">
        <f t="shared" si="14"/>
        <v>135.02243848321902</v>
      </c>
      <c r="L185" s="80">
        <f t="shared" si="14"/>
        <v>136.82214194200878</v>
      </c>
      <c r="M185" s="80">
        <f t="shared" si="15"/>
        <v>2.9574805348479467</v>
      </c>
      <c r="N185" s="80">
        <f t="shared" si="16"/>
        <v>2.5320152419048934</v>
      </c>
      <c r="O185" s="80">
        <f t="shared" si="17"/>
        <v>2.6601232990178674</v>
      </c>
      <c r="P185" s="80">
        <f t="shared" si="18"/>
        <v>2.2948756853684613</v>
      </c>
    </row>
    <row r="186" spans="1:16" ht="11.25" customHeight="1">
      <c r="A186" s="60" t="s">
        <v>425</v>
      </c>
      <c r="B186" s="60" t="s">
        <v>624</v>
      </c>
      <c r="C186" s="60" t="s">
        <v>45</v>
      </c>
      <c r="D186" s="61">
        <v>131424</v>
      </c>
      <c r="E186" s="61">
        <v>423308.79999999999</v>
      </c>
      <c r="F186" s="61">
        <v>378995.04</v>
      </c>
      <c r="G186" s="61">
        <v>95760</v>
      </c>
      <c r="H186" s="61">
        <v>292068</v>
      </c>
      <c r="I186" s="61">
        <v>264470.46000000002</v>
      </c>
      <c r="J186" s="80">
        <f t="shared" si="13"/>
        <v>-27.136596055514975</v>
      </c>
      <c r="K186" s="80">
        <f t="shared" si="14"/>
        <v>-31.003560521302649</v>
      </c>
      <c r="L186" s="80">
        <f t="shared" si="14"/>
        <v>-30.217962746953091</v>
      </c>
      <c r="M186" s="80">
        <f t="shared" si="15"/>
        <v>3.2209398587776965</v>
      </c>
      <c r="N186" s="80">
        <f t="shared" si="16"/>
        <v>3.05</v>
      </c>
      <c r="O186" s="80">
        <f t="shared" si="17"/>
        <v>2.8837582176771366</v>
      </c>
      <c r="P186" s="80">
        <f t="shared" si="18"/>
        <v>2.7618051378446116</v>
      </c>
    </row>
    <row r="187" spans="1:16" ht="11.25" customHeight="1">
      <c r="A187" s="60" t="s">
        <v>425</v>
      </c>
      <c r="B187" s="60" t="s">
        <v>624</v>
      </c>
      <c r="C187" s="60" t="s">
        <v>44</v>
      </c>
      <c r="D187" s="61">
        <v>6640</v>
      </c>
      <c r="E187" s="61">
        <v>22250.1</v>
      </c>
      <c r="F187" s="61">
        <v>19709.150000000001</v>
      </c>
      <c r="G187" s="61">
        <v>2800</v>
      </c>
      <c r="H187" s="61">
        <v>8150.08</v>
      </c>
      <c r="I187" s="61">
        <v>7644</v>
      </c>
      <c r="J187" s="80">
        <f t="shared" si="13"/>
        <v>-57.831325301204821</v>
      </c>
      <c r="K187" s="80">
        <f t="shared" si="14"/>
        <v>-63.370591592846765</v>
      </c>
      <c r="L187" s="80">
        <f t="shared" si="14"/>
        <v>-61.215983439164049</v>
      </c>
      <c r="M187" s="80">
        <f t="shared" si="15"/>
        <v>3.3509186746987951</v>
      </c>
      <c r="N187" s="80">
        <f t="shared" si="16"/>
        <v>2.9107428571428571</v>
      </c>
      <c r="O187" s="80">
        <f t="shared" si="17"/>
        <v>2.9682454819277111</v>
      </c>
      <c r="P187" s="80">
        <f t="shared" si="18"/>
        <v>2.73</v>
      </c>
    </row>
    <row r="188" spans="1:16" ht="11.25" customHeight="1">
      <c r="A188" s="60" t="s">
        <v>425</v>
      </c>
      <c r="B188" s="60" t="s">
        <v>624</v>
      </c>
      <c r="C188" s="60" t="s">
        <v>56</v>
      </c>
      <c r="D188" s="61">
        <v>37559.5</v>
      </c>
      <c r="E188" s="61">
        <v>170489.85</v>
      </c>
      <c r="F188" s="61">
        <v>152709.79</v>
      </c>
      <c r="G188" s="61">
        <v>103019.4</v>
      </c>
      <c r="H188" s="61">
        <v>380253.37</v>
      </c>
      <c r="I188" s="61">
        <v>341399.66</v>
      </c>
      <c r="J188" s="80">
        <f t="shared" si="13"/>
        <v>174.28320398301361</v>
      </c>
      <c r="K188" s="80">
        <f t="shared" si="14"/>
        <v>123.03578189552046</v>
      </c>
      <c r="L188" s="80">
        <f t="shared" si="14"/>
        <v>123.56108275703866</v>
      </c>
      <c r="M188" s="80">
        <f t="shared" si="15"/>
        <v>4.539193812484192</v>
      </c>
      <c r="N188" s="80">
        <f t="shared" si="16"/>
        <v>3.691085077179638</v>
      </c>
      <c r="O188" s="80">
        <f t="shared" si="17"/>
        <v>4.0658099814960265</v>
      </c>
      <c r="P188" s="80">
        <f t="shared" si="18"/>
        <v>3.3139356276584797</v>
      </c>
    </row>
    <row r="189" spans="1:16" ht="11.25" customHeight="1">
      <c r="A189" s="60" t="s">
        <v>425</v>
      </c>
      <c r="B189" s="60" t="s">
        <v>624</v>
      </c>
      <c r="C189" s="60" t="s">
        <v>729</v>
      </c>
      <c r="D189" s="61">
        <v>4000</v>
      </c>
      <c r="E189" s="61">
        <v>11868.24</v>
      </c>
      <c r="F189" s="61">
        <v>10634.99</v>
      </c>
      <c r="G189" s="61"/>
      <c r="H189" s="61"/>
      <c r="I189" s="61"/>
      <c r="J189" s="80">
        <f t="shared" si="13"/>
        <v>-100</v>
      </c>
      <c r="K189" s="80">
        <f t="shared" si="14"/>
        <v>-100</v>
      </c>
      <c r="L189" s="80">
        <f t="shared" si="14"/>
        <v>-100</v>
      </c>
      <c r="M189" s="80">
        <f t="shared" si="15"/>
        <v>2.96706</v>
      </c>
      <c r="O189" s="80">
        <f t="shared" si="17"/>
        <v>2.6587475</v>
      </c>
    </row>
    <row r="190" spans="1:16" ht="11.25" customHeight="1">
      <c r="A190" s="60" t="s">
        <v>425</v>
      </c>
      <c r="B190" s="60" t="s">
        <v>624</v>
      </c>
      <c r="C190" s="60" t="s">
        <v>60</v>
      </c>
      <c r="D190" s="61">
        <v>2260</v>
      </c>
      <c r="E190" s="61">
        <v>6900.97</v>
      </c>
      <c r="F190" s="61">
        <v>6133.36</v>
      </c>
      <c r="G190" s="61">
        <v>4500</v>
      </c>
      <c r="H190" s="61">
        <v>13719.74</v>
      </c>
      <c r="I190" s="61">
        <v>12327.23</v>
      </c>
      <c r="J190" s="80">
        <f t="shared" si="13"/>
        <v>99.115044247787608</v>
      </c>
      <c r="K190" s="80">
        <f t="shared" si="14"/>
        <v>98.808863101853788</v>
      </c>
      <c r="L190" s="80">
        <f t="shared" si="14"/>
        <v>100.98657179751393</v>
      </c>
      <c r="M190" s="80">
        <f t="shared" si="15"/>
        <v>3.0535265486725667</v>
      </c>
      <c r="N190" s="80">
        <f t="shared" si="16"/>
        <v>3.0488311111111113</v>
      </c>
      <c r="O190" s="80">
        <f t="shared" si="17"/>
        <v>2.7138761061946903</v>
      </c>
      <c r="P190" s="80">
        <f t="shared" si="18"/>
        <v>2.7393844444444442</v>
      </c>
    </row>
    <row r="191" spans="1:16" ht="11.25" customHeight="1">
      <c r="A191" s="60" t="s">
        <v>425</v>
      </c>
      <c r="B191" s="60" t="s">
        <v>624</v>
      </c>
      <c r="C191" s="60" t="s">
        <v>46</v>
      </c>
      <c r="D191" s="61"/>
      <c r="E191" s="61"/>
      <c r="F191" s="61"/>
      <c r="G191" s="61">
        <v>36.5</v>
      </c>
      <c r="H191" s="61">
        <v>345.51</v>
      </c>
      <c r="I191" s="61">
        <v>323.91000000000003</v>
      </c>
      <c r="N191" s="80">
        <f t="shared" si="16"/>
        <v>9.4660273972602731</v>
      </c>
      <c r="P191" s="80">
        <f t="shared" si="18"/>
        <v>8.8742465753424664</v>
      </c>
    </row>
    <row r="192" spans="1:16" ht="11.25" customHeight="1">
      <c r="A192" s="60" t="s">
        <v>425</v>
      </c>
      <c r="B192" s="60" t="s">
        <v>624</v>
      </c>
      <c r="C192" s="60" t="s">
        <v>102</v>
      </c>
      <c r="D192" s="61">
        <v>1402.9</v>
      </c>
      <c r="E192" s="61">
        <v>5021.3100000000004</v>
      </c>
      <c r="F192" s="61">
        <v>4537.28</v>
      </c>
      <c r="G192" s="61">
        <v>19000</v>
      </c>
      <c r="H192" s="61">
        <v>53644</v>
      </c>
      <c r="I192" s="61">
        <v>46920.59</v>
      </c>
      <c r="J192" s="80">
        <f t="shared" si="13"/>
        <v>1254.3374438662768</v>
      </c>
      <c r="K192" s="80">
        <f t="shared" si="14"/>
        <v>968.32679121583806</v>
      </c>
      <c r="L192" s="80">
        <f t="shared" si="14"/>
        <v>934.11272833062981</v>
      </c>
      <c r="M192" s="80">
        <f t="shared" si="15"/>
        <v>3.579235868557987</v>
      </c>
      <c r="N192" s="80">
        <f t="shared" si="16"/>
        <v>2.8233684210526317</v>
      </c>
      <c r="O192" s="80">
        <f t="shared" si="17"/>
        <v>3.2342148406871476</v>
      </c>
      <c r="P192" s="80">
        <f t="shared" si="18"/>
        <v>2.4695047368421053</v>
      </c>
    </row>
    <row r="193" spans="1:16" ht="11.25" customHeight="1">
      <c r="A193" s="60" t="s">
        <v>425</v>
      </c>
      <c r="B193" s="60" t="s">
        <v>624</v>
      </c>
      <c r="C193" s="60" t="s">
        <v>151</v>
      </c>
      <c r="D193" s="61"/>
      <c r="E193" s="61"/>
      <c r="F193" s="61"/>
      <c r="G193" s="61">
        <v>5000</v>
      </c>
      <c r="H193" s="61">
        <v>13980.76</v>
      </c>
      <c r="I193" s="61">
        <v>12704.71</v>
      </c>
      <c r="N193" s="80">
        <f t="shared" si="16"/>
        <v>2.7961520000000002</v>
      </c>
      <c r="P193" s="80">
        <f t="shared" si="18"/>
        <v>2.5409419999999998</v>
      </c>
    </row>
    <row r="194" spans="1:16" ht="11.25" customHeight="1">
      <c r="A194" s="60" t="s">
        <v>425</v>
      </c>
      <c r="B194" s="60" t="s">
        <v>624</v>
      </c>
      <c r="C194" s="60" t="s">
        <v>692</v>
      </c>
      <c r="D194" s="61">
        <v>37250</v>
      </c>
      <c r="E194" s="61">
        <v>115907.52</v>
      </c>
      <c r="F194" s="61">
        <v>103281.56</v>
      </c>
      <c r="G194" s="61">
        <v>71600</v>
      </c>
      <c r="H194" s="61">
        <v>188153.53</v>
      </c>
      <c r="I194" s="61">
        <v>169876.11</v>
      </c>
      <c r="J194" s="80">
        <f t="shared" si="13"/>
        <v>92.214765100671144</v>
      </c>
      <c r="K194" s="80">
        <f t="shared" si="14"/>
        <v>62.330735745187184</v>
      </c>
      <c r="L194" s="80">
        <f t="shared" si="14"/>
        <v>64.478644590573566</v>
      </c>
      <c r="M194" s="80">
        <f t="shared" si="15"/>
        <v>3.1116112751677854</v>
      </c>
      <c r="N194" s="80">
        <f t="shared" si="16"/>
        <v>2.6278425977653632</v>
      </c>
      <c r="O194" s="80">
        <f t="shared" si="17"/>
        <v>2.7726593288590604</v>
      </c>
      <c r="P194" s="80">
        <f t="shared" si="18"/>
        <v>2.3725713687150836</v>
      </c>
    </row>
    <row r="195" spans="1:16" ht="11.25" customHeight="1">
      <c r="A195" s="60" t="s">
        <v>425</v>
      </c>
      <c r="B195" s="60" t="s">
        <v>624</v>
      </c>
      <c r="C195" s="60" t="s">
        <v>844</v>
      </c>
      <c r="D195" s="61">
        <v>80283</v>
      </c>
      <c r="E195" s="61">
        <v>406371.6</v>
      </c>
      <c r="F195" s="61">
        <v>366919.19</v>
      </c>
      <c r="G195" s="61"/>
      <c r="H195" s="61"/>
      <c r="I195" s="61"/>
      <c r="J195" s="80">
        <f t="shared" si="13"/>
        <v>-100</v>
      </c>
      <c r="K195" s="80">
        <f t="shared" si="14"/>
        <v>-100</v>
      </c>
      <c r="L195" s="80">
        <f t="shared" si="14"/>
        <v>-100</v>
      </c>
      <c r="M195" s="80">
        <f t="shared" si="15"/>
        <v>5.0617390979410333</v>
      </c>
      <c r="O195" s="80">
        <f t="shared" si="17"/>
        <v>4.5703223596527289</v>
      </c>
    </row>
    <row r="196" spans="1:16" ht="11.25" customHeight="1">
      <c r="A196" s="60" t="s">
        <v>425</v>
      </c>
      <c r="B196" s="60" t="s">
        <v>624</v>
      </c>
      <c r="C196" s="60" t="s">
        <v>94</v>
      </c>
      <c r="D196" s="61">
        <v>366665</v>
      </c>
      <c r="E196" s="61">
        <v>1317977.83</v>
      </c>
      <c r="F196" s="61">
        <v>1172236.8500000001</v>
      </c>
      <c r="G196" s="61">
        <v>121461.52</v>
      </c>
      <c r="H196" s="61">
        <v>343860.39</v>
      </c>
      <c r="I196" s="61">
        <v>313341.17</v>
      </c>
      <c r="J196" s="80">
        <f t="shared" si="13"/>
        <v>-66.873980336274258</v>
      </c>
      <c r="K196" s="80">
        <f t="shared" si="14"/>
        <v>-73.910001961110368</v>
      </c>
      <c r="L196" s="80">
        <f t="shared" si="14"/>
        <v>-73.269807206623824</v>
      </c>
      <c r="M196" s="80">
        <f t="shared" si="15"/>
        <v>3.5945013295514983</v>
      </c>
      <c r="N196" s="80">
        <f t="shared" si="16"/>
        <v>2.8310232738730754</v>
      </c>
      <c r="O196" s="80">
        <f t="shared" si="17"/>
        <v>3.1970241228369223</v>
      </c>
      <c r="P196" s="80">
        <f t="shared" si="18"/>
        <v>2.5797566998996881</v>
      </c>
    </row>
    <row r="197" spans="1:16" ht="11.25" customHeight="1">
      <c r="A197" s="60" t="s">
        <v>425</v>
      </c>
      <c r="B197" s="60" t="s">
        <v>624</v>
      </c>
      <c r="C197" s="60" t="s">
        <v>70</v>
      </c>
      <c r="D197" s="61">
        <v>245800</v>
      </c>
      <c r="E197" s="61">
        <v>714762.71</v>
      </c>
      <c r="F197" s="61">
        <v>638731.79</v>
      </c>
      <c r="G197" s="61">
        <v>393130</v>
      </c>
      <c r="H197" s="61">
        <v>1055327.82</v>
      </c>
      <c r="I197" s="61">
        <v>958276.5</v>
      </c>
      <c r="J197" s="80">
        <f t="shared" si="13"/>
        <v>59.938974776240848</v>
      </c>
      <c r="K197" s="80">
        <f t="shared" si="14"/>
        <v>47.647296821066682</v>
      </c>
      <c r="L197" s="80">
        <f t="shared" si="14"/>
        <v>50.027995318661056</v>
      </c>
      <c r="M197" s="80">
        <f t="shared" si="15"/>
        <v>2.9079036208299427</v>
      </c>
      <c r="N197" s="80">
        <f t="shared" si="16"/>
        <v>2.6844245415002672</v>
      </c>
      <c r="O197" s="80">
        <f t="shared" si="17"/>
        <v>2.5985833604556552</v>
      </c>
      <c r="P197" s="80">
        <f t="shared" si="18"/>
        <v>2.4375562790934295</v>
      </c>
    </row>
    <row r="198" spans="1:16" ht="11.25" customHeight="1">
      <c r="A198" s="60" t="s">
        <v>425</v>
      </c>
      <c r="B198" s="60" t="s">
        <v>624</v>
      </c>
      <c r="C198" s="60" t="s">
        <v>66</v>
      </c>
      <c r="D198" s="61">
        <v>256750</v>
      </c>
      <c r="E198" s="61">
        <v>837605.73</v>
      </c>
      <c r="F198" s="61">
        <v>745823.54</v>
      </c>
      <c r="G198" s="61">
        <v>315163.40000000002</v>
      </c>
      <c r="H198" s="61">
        <v>1021135.11</v>
      </c>
      <c r="I198" s="61">
        <v>909475.09</v>
      </c>
      <c r="J198" s="80">
        <f t="shared" ref="J198:J261" si="19">(G198-D198)*100/D198</f>
        <v>22.751080817916268</v>
      </c>
      <c r="K198" s="80">
        <f t="shared" ref="K198:L261" si="20">(H198-E198)*100/E198</f>
        <v>21.911189647663942</v>
      </c>
      <c r="L198" s="80">
        <f t="shared" si="20"/>
        <v>21.942395382157006</v>
      </c>
      <c r="M198" s="80">
        <f t="shared" ref="M198:M261" si="21">E198/D198</f>
        <v>3.2623397468354431</v>
      </c>
      <c r="N198" s="80">
        <f t="shared" ref="N198:N261" si="22">H198/G198</f>
        <v>3.240018066818672</v>
      </c>
      <c r="O198" s="80">
        <f t="shared" ref="O198:O261" si="23">F198/D198</f>
        <v>2.9048628627069135</v>
      </c>
      <c r="P198" s="80">
        <f t="shared" ref="P198:P261" si="24">I198/G198</f>
        <v>2.8857255950405407</v>
      </c>
    </row>
    <row r="199" spans="1:16" ht="11.25" customHeight="1">
      <c r="A199" s="60" t="s">
        <v>425</v>
      </c>
      <c r="B199" s="60" t="s">
        <v>624</v>
      </c>
      <c r="C199" s="60" t="s">
        <v>178</v>
      </c>
      <c r="D199" s="61"/>
      <c r="E199" s="61"/>
      <c r="F199" s="61"/>
      <c r="G199" s="61">
        <v>10200</v>
      </c>
      <c r="H199" s="61">
        <v>34600.01</v>
      </c>
      <c r="I199" s="61">
        <v>31500</v>
      </c>
      <c r="N199" s="80">
        <f t="shared" si="22"/>
        <v>3.3921578431372552</v>
      </c>
      <c r="P199" s="80">
        <f t="shared" si="24"/>
        <v>3.0882352941176472</v>
      </c>
    </row>
    <row r="200" spans="1:16" ht="11.25" customHeight="1">
      <c r="A200" s="60" t="s">
        <v>425</v>
      </c>
      <c r="B200" s="60" t="s">
        <v>624</v>
      </c>
      <c r="C200" s="60" t="s">
        <v>352</v>
      </c>
      <c r="D200" s="61">
        <v>271320</v>
      </c>
      <c r="E200" s="61">
        <v>799793.74</v>
      </c>
      <c r="F200" s="61">
        <v>715131.53</v>
      </c>
      <c r="G200" s="61">
        <v>449905</v>
      </c>
      <c r="H200" s="61">
        <v>1185291.68</v>
      </c>
      <c r="I200" s="61">
        <v>1068897.4099999999</v>
      </c>
      <c r="J200" s="80">
        <f t="shared" si="19"/>
        <v>65.820802005012538</v>
      </c>
      <c r="K200" s="80">
        <f t="shared" si="20"/>
        <v>48.199669579809402</v>
      </c>
      <c r="L200" s="80">
        <f t="shared" si="20"/>
        <v>49.468645299417837</v>
      </c>
      <c r="M200" s="80">
        <f t="shared" si="21"/>
        <v>2.9477876308418103</v>
      </c>
      <c r="N200" s="80">
        <f t="shared" si="22"/>
        <v>2.6345376912903835</v>
      </c>
      <c r="O200" s="80">
        <f t="shared" si="23"/>
        <v>2.635749410290432</v>
      </c>
      <c r="P200" s="80">
        <f t="shared" si="24"/>
        <v>2.3758291417076935</v>
      </c>
    </row>
    <row r="201" spans="1:16" ht="11.25" customHeight="1">
      <c r="A201" s="60" t="s">
        <v>425</v>
      </c>
      <c r="B201" s="60" t="s">
        <v>624</v>
      </c>
      <c r="C201" s="60" t="s">
        <v>108</v>
      </c>
      <c r="D201" s="61"/>
      <c r="E201" s="61"/>
      <c r="F201" s="61"/>
      <c r="G201" s="61">
        <v>52175</v>
      </c>
      <c r="H201" s="61">
        <v>147880.99</v>
      </c>
      <c r="I201" s="61">
        <v>131978.69</v>
      </c>
      <c r="N201" s="80">
        <f t="shared" si="22"/>
        <v>2.8343265931959749</v>
      </c>
      <c r="P201" s="80">
        <f t="shared" si="24"/>
        <v>2.5295388596070914</v>
      </c>
    </row>
    <row r="202" spans="1:16" ht="11.25" customHeight="1">
      <c r="A202" s="60" t="s">
        <v>425</v>
      </c>
      <c r="B202" s="60" t="s">
        <v>624</v>
      </c>
      <c r="C202" s="60" t="s">
        <v>525</v>
      </c>
      <c r="D202" s="61">
        <v>63960</v>
      </c>
      <c r="E202" s="61">
        <v>184953.60000000001</v>
      </c>
      <c r="F202" s="61">
        <v>163522.64000000001</v>
      </c>
      <c r="G202" s="61">
        <v>83870</v>
      </c>
      <c r="H202" s="61">
        <v>222066.18</v>
      </c>
      <c r="I202" s="61">
        <v>198258.06</v>
      </c>
      <c r="J202" s="80">
        <f t="shared" si="19"/>
        <v>31.128830519074423</v>
      </c>
      <c r="K202" s="80">
        <f t="shared" si="20"/>
        <v>20.065886795390835</v>
      </c>
      <c r="L202" s="80">
        <f t="shared" si="20"/>
        <v>21.241963803911176</v>
      </c>
      <c r="M202" s="80">
        <f t="shared" si="21"/>
        <v>2.8917073170731706</v>
      </c>
      <c r="N202" s="80">
        <f t="shared" si="22"/>
        <v>2.6477426970311195</v>
      </c>
      <c r="O202" s="80">
        <f t="shared" si="23"/>
        <v>2.5566391494684182</v>
      </c>
      <c r="P202" s="80">
        <f t="shared" si="24"/>
        <v>2.3638733754620245</v>
      </c>
    </row>
    <row r="203" spans="1:16" ht="11.25" customHeight="1">
      <c r="A203" s="60" t="s">
        <v>425</v>
      </c>
      <c r="B203" s="60" t="s">
        <v>624</v>
      </c>
      <c r="C203" s="60" t="s">
        <v>621</v>
      </c>
      <c r="D203" s="61">
        <v>5900</v>
      </c>
      <c r="E203" s="61">
        <v>25665</v>
      </c>
      <c r="F203" s="61">
        <v>23604.39</v>
      </c>
      <c r="G203" s="61">
        <v>10</v>
      </c>
      <c r="H203" s="61">
        <v>57.5</v>
      </c>
      <c r="I203" s="61">
        <v>48.84</v>
      </c>
      <c r="J203" s="80">
        <f t="shared" si="19"/>
        <v>-99.830508474576277</v>
      </c>
      <c r="K203" s="80">
        <f t="shared" si="20"/>
        <v>-99.775959477888179</v>
      </c>
      <c r="L203" s="80">
        <f t="shared" si="20"/>
        <v>-99.793089336348032</v>
      </c>
      <c r="M203" s="80">
        <f t="shared" si="21"/>
        <v>4.3499999999999996</v>
      </c>
      <c r="N203" s="80">
        <f t="shared" si="22"/>
        <v>5.75</v>
      </c>
      <c r="O203" s="80">
        <f t="shared" si="23"/>
        <v>4.0007440677966102</v>
      </c>
      <c r="P203" s="80">
        <f t="shared" si="24"/>
        <v>4.8840000000000003</v>
      </c>
    </row>
    <row r="204" spans="1:16" ht="11.25" customHeight="1">
      <c r="A204" s="60" t="s">
        <v>425</v>
      </c>
      <c r="B204" s="60" t="s">
        <v>624</v>
      </c>
      <c r="C204" s="60" t="s">
        <v>82</v>
      </c>
      <c r="D204" s="61">
        <v>2000</v>
      </c>
      <c r="E204" s="61">
        <v>7028.45</v>
      </c>
      <c r="F204" s="61">
        <v>6200</v>
      </c>
      <c r="G204" s="61"/>
      <c r="H204" s="61"/>
      <c r="I204" s="61"/>
      <c r="J204" s="80">
        <f t="shared" si="19"/>
        <v>-100</v>
      </c>
      <c r="K204" s="80">
        <f t="shared" si="20"/>
        <v>-100</v>
      </c>
      <c r="L204" s="80">
        <f t="shared" si="20"/>
        <v>-100</v>
      </c>
      <c r="M204" s="80">
        <f t="shared" si="21"/>
        <v>3.5142249999999997</v>
      </c>
      <c r="O204" s="80">
        <f t="shared" si="23"/>
        <v>3.1</v>
      </c>
    </row>
    <row r="205" spans="1:16" ht="11.25" customHeight="1">
      <c r="A205" s="60" t="s">
        <v>425</v>
      </c>
      <c r="B205" s="60" t="s">
        <v>624</v>
      </c>
      <c r="C205" s="60" t="s">
        <v>65</v>
      </c>
      <c r="D205" s="61"/>
      <c r="E205" s="61"/>
      <c r="F205" s="61"/>
      <c r="G205" s="61">
        <v>4555</v>
      </c>
      <c r="H205" s="61">
        <v>12839.64</v>
      </c>
      <c r="I205" s="61">
        <v>12197.96</v>
      </c>
      <c r="N205" s="80">
        <f t="shared" si="22"/>
        <v>2.8188013172338087</v>
      </c>
      <c r="P205" s="80">
        <f t="shared" si="24"/>
        <v>2.6779275521405048</v>
      </c>
    </row>
    <row r="206" spans="1:16" ht="11.25" customHeight="1">
      <c r="A206" s="60" t="s">
        <v>426</v>
      </c>
      <c r="B206" s="60" t="s">
        <v>406</v>
      </c>
      <c r="C206" s="60" t="s">
        <v>47</v>
      </c>
      <c r="D206" s="61"/>
      <c r="E206" s="61"/>
      <c r="F206" s="61"/>
      <c r="G206" s="61">
        <v>86520</v>
      </c>
      <c r="H206" s="61">
        <v>77268.160000000003</v>
      </c>
      <c r="I206" s="61">
        <v>73050.399999999994</v>
      </c>
      <c r="N206" s="80">
        <f t="shared" si="22"/>
        <v>0.89306703652334729</v>
      </c>
      <c r="P206" s="80">
        <f t="shared" si="24"/>
        <v>0.84431807674526116</v>
      </c>
    </row>
    <row r="207" spans="1:16" ht="11.25" customHeight="1">
      <c r="A207" s="60" t="s">
        <v>426</v>
      </c>
      <c r="B207" s="60" t="s">
        <v>406</v>
      </c>
      <c r="C207" s="60" t="s">
        <v>41</v>
      </c>
      <c r="D207" s="61"/>
      <c r="E207" s="61"/>
      <c r="F207" s="61"/>
      <c r="G207" s="61">
        <v>42980</v>
      </c>
      <c r="H207" s="61">
        <v>41630.86</v>
      </c>
      <c r="I207" s="61">
        <v>39163.599999999999</v>
      </c>
      <c r="N207" s="80">
        <f t="shared" si="22"/>
        <v>0.96861005118659849</v>
      </c>
      <c r="P207" s="80">
        <f t="shared" si="24"/>
        <v>0.91120521172638436</v>
      </c>
    </row>
    <row r="208" spans="1:16" ht="11.25" customHeight="1">
      <c r="A208" s="60" t="s">
        <v>428</v>
      </c>
      <c r="B208" s="60" t="s">
        <v>398</v>
      </c>
      <c r="C208" s="60" t="s">
        <v>70</v>
      </c>
      <c r="D208" s="61"/>
      <c r="E208" s="61"/>
      <c r="F208" s="61"/>
      <c r="G208" s="61">
        <v>18702</v>
      </c>
      <c r="H208" s="61">
        <v>38676</v>
      </c>
      <c r="I208" s="61">
        <v>36349.199999999997</v>
      </c>
      <c r="N208" s="80">
        <f t="shared" si="22"/>
        <v>2.0680141161373116</v>
      </c>
      <c r="P208" s="80">
        <f t="shared" si="24"/>
        <v>1.9435996150144368</v>
      </c>
    </row>
    <row r="209" spans="1:16" ht="11.25" customHeight="1">
      <c r="A209" s="60" t="s">
        <v>796</v>
      </c>
      <c r="B209" s="60" t="s">
        <v>797</v>
      </c>
      <c r="C209" s="60" t="s">
        <v>62</v>
      </c>
      <c r="D209" s="61"/>
      <c r="E209" s="61"/>
      <c r="F209" s="61"/>
      <c r="G209" s="61">
        <v>2.7</v>
      </c>
      <c r="H209" s="61">
        <v>32.47</v>
      </c>
      <c r="I209" s="61">
        <v>29.91</v>
      </c>
      <c r="N209" s="80">
        <f t="shared" si="22"/>
        <v>12.025925925925925</v>
      </c>
      <c r="P209" s="80">
        <f t="shared" si="24"/>
        <v>11.077777777777778</v>
      </c>
    </row>
    <row r="210" spans="1:16" ht="11.25" customHeight="1">
      <c r="A210" s="60" t="s">
        <v>796</v>
      </c>
      <c r="B210" s="60" t="s">
        <v>797</v>
      </c>
      <c r="C210" s="60" t="s">
        <v>151</v>
      </c>
      <c r="D210" s="61"/>
      <c r="E210" s="61"/>
      <c r="F210" s="61"/>
      <c r="G210" s="61">
        <v>1000</v>
      </c>
      <c r="H210" s="61">
        <v>3169.55</v>
      </c>
      <c r="I210" s="61">
        <v>2933.46</v>
      </c>
      <c r="N210" s="80">
        <f t="shared" si="22"/>
        <v>3.1695500000000001</v>
      </c>
      <c r="P210" s="80">
        <f t="shared" si="24"/>
        <v>2.9334600000000002</v>
      </c>
    </row>
    <row r="211" spans="1:16" ht="11.25" customHeight="1">
      <c r="A211" s="60" t="s">
        <v>531</v>
      </c>
      <c r="B211" s="60" t="s">
        <v>693</v>
      </c>
      <c r="C211" s="60" t="s">
        <v>52</v>
      </c>
      <c r="D211" s="61">
        <v>214</v>
      </c>
      <c r="E211" s="61">
        <v>790.5</v>
      </c>
      <c r="F211" s="61">
        <v>711.2</v>
      </c>
      <c r="G211" s="61"/>
      <c r="H211" s="61"/>
      <c r="I211" s="61"/>
      <c r="J211" s="80">
        <f t="shared" si="19"/>
        <v>-100</v>
      </c>
      <c r="K211" s="80">
        <f t="shared" si="20"/>
        <v>-100</v>
      </c>
      <c r="L211" s="80">
        <f t="shared" si="20"/>
        <v>-100</v>
      </c>
      <c r="M211" s="80">
        <f t="shared" si="21"/>
        <v>3.69392523364486</v>
      </c>
      <c r="O211" s="80">
        <f t="shared" si="23"/>
        <v>3.3233644859813087</v>
      </c>
    </row>
    <row r="212" spans="1:16" ht="11.25" customHeight="1">
      <c r="A212" s="60" t="s">
        <v>763</v>
      </c>
      <c r="B212" s="60" t="s">
        <v>396</v>
      </c>
      <c r="C212" s="60" t="s">
        <v>47</v>
      </c>
      <c r="D212" s="61">
        <v>3024</v>
      </c>
      <c r="E212" s="61">
        <v>9563.15</v>
      </c>
      <c r="F212" s="61">
        <v>8588.16</v>
      </c>
      <c r="G212" s="61">
        <v>15784</v>
      </c>
      <c r="H212" s="61">
        <v>43430.18</v>
      </c>
      <c r="I212" s="61">
        <v>40042.239999999998</v>
      </c>
      <c r="J212" s="80">
        <f t="shared" si="19"/>
        <v>421.95767195767195</v>
      </c>
      <c r="K212" s="80">
        <f t="shared" si="20"/>
        <v>354.14094728201485</v>
      </c>
      <c r="L212" s="80">
        <f t="shared" si="20"/>
        <v>366.24934793948881</v>
      </c>
      <c r="M212" s="80">
        <f t="shared" si="21"/>
        <v>3.162417328042328</v>
      </c>
      <c r="N212" s="80">
        <f t="shared" si="22"/>
        <v>2.7515319310694375</v>
      </c>
      <c r="O212" s="80">
        <f t="shared" si="23"/>
        <v>2.84</v>
      </c>
      <c r="P212" s="80">
        <f t="shared" si="24"/>
        <v>2.5368879878357831</v>
      </c>
    </row>
    <row r="213" spans="1:16" ht="11.25" customHeight="1">
      <c r="A213" s="60" t="s">
        <v>763</v>
      </c>
      <c r="B213" s="60" t="s">
        <v>396</v>
      </c>
      <c r="C213" s="60" t="s">
        <v>93</v>
      </c>
      <c r="D213" s="61"/>
      <c r="E213" s="61"/>
      <c r="F213" s="61"/>
      <c r="G213" s="61">
        <v>3024</v>
      </c>
      <c r="H213" s="61">
        <v>9415.2999999999993</v>
      </c>
      <c r="I213" s="61">
        <v>8860.32</v>
      </c>
      <c r="N213" s="80">
        <f t="shared" si="22"/>
        <v>3.1135251322751318</v>
      </c>
      <c r="P213" s="80">
        <f t="shared" si="24"/>
        <v>2.9299999999999997</v>
      </c>
    </row>
    <row r="214" spans="1:16" ht="11.25" customHeight="1">
      <c r="A214" s="60" t="s">
        <v>763</v>
      </c>
      <c r="B214" s="60" t="s">
        <v>396</v>
      </c>
      <c r="C214" s="60" t="s">
        <v>133</v>
      </c>
      <c r="D214" s="61">
        <v>1183</v>
      </c>
      <c r="E214" s="61">
        <v>5867.68</v>
      </c>
      <c r="F214" s="61">
        <v>5250.67</v>
      </c>
      <c r="G214" s="61">
        <v>1605.5</v>
      </c>
      <c r="H214" s="61">
        <v>7997.08</v>
      </c>
      <c r="I214" s="61">
        <v>7481.63</v>
      </c>
      <c r="J214" s="80">
        <f t="shared" si="19"/>
        <v>35.714285714285715</v>
      </c>
      <c r="K214" s="80">
        <f t="shared" si="20"/>
        <v>36.290322580645153</v>
      </c>
      <c r="L214" s="80">
        <f t="shared" si="20"/>
        <v>42.489053777898818</v>
      </c>
      <c r="M214" s="80">
        <f t="shared" si="21"/>
        <v>4.96</v>
      </c>
      <c r="N214" s="80">
        <f t="shared" si="22"/>
        <v>4.9810526315789474</v>
      </c>
      <c r="O214" s="80">
        <f t="shared" si="23"/>
        <v>4.4384361792054099</v>
      </c>
      <c r="P214" s="80">
        <f t="shared" si="24"/>
        <v>4.66</v>
      </c>
    </row>
    <row r="215" spans="1:16" ht="11.25" customHeight="1">
      <c r="A215" s="60" t="s">
        <v>763</v>
      </c>
      <c r="B215" s="60" t="s">
        <v>396</v>
      </c>
      <c r="C215" s="60" t="s">
        <v>53</v>
      </c>
      <c r="D215" s="61">
        <v>1756.8</v>
      </c>
      <c r="E215" s="61">
        <v>6233.43</v>
      </c>
      <c r="F215" s="61">
        <v>5583.34</v>
      </c>
      <c r="G215" s="61">
        <v>240</v>
      </c>
      <c r="H215" s="61">
        <v>709.81</v>
      </c>
      <c r="I215" s="61">
        <v>650.20000000000005</v>
      </c>
      <c r="J215" s="80">
        <f t="shared" si="19"/>
        <v>-86.338797814207652</v>
      </c>
      <c r="K215" s="80">
        <f t="shared" si="20"/>
        <v>-88.612850388951202</v>
      </c>
      <c r="L215" s="80">
        <f t="shared" si="20"/>
        <v>-88.354640770578186</v>
      </c>
      <c r="M215" s="80">
        <f t="shared" si="21"/>
        <v>3.5481728142076507</v>
      </c>
      <c r="N215" s="80">
        <f t="shared" si="22"/>
        <v>2.9575416666666663</v>
      </c>
      <c r="O215" s="80">
        <f t="shared" si="23"/>
        <v>3.1781306921675774</v>
      </c>
      <c r="P215" s="80">
        <f t="shared" si="24"/>
        <v>2.7091666666666669</v>
      </c>
    </row>
    <row r="216" spans="1:16" ht="11.25" customHeight="1">
      <c r="A216" s="60" t="s">
        <v>763</v>
      </c>
      <c r="B216" s="60" t="s">
        <v>396</v>
      </c>
      <c r="C216" s="60" t="s">
        <v>151</v>
      </c>
      <c r="D216" s="61">
        <v>5154.5</v>
      </c>
      <c r="E216" s="61">
        <v>15719.27</v>
      </c>
      <c r="F216" s="61">
        <v>14076.54</v>
      </c>
      <c r="G216" s="61">
        <v>5693.95</v>
      </c>
      <c r="H216" s="61">
        <v>16569.54</v>
      </c>
      <c r="I216" s="61">
        <v>15378.68</v>
      </c>
      <c r="J216" s="80">
        <f t="shared" si="19"/>
        <v>10.465612571539429</v>
      </c>
      <c r="K216" s="80">
        <f t="shared" si="20"/>
        <v>5.4090934248218936</v>
      </c>
      <c r="L216" s="80">
        <f t="shared" si="20"/>
        <v>9.2504265963084631</v>
      </c>
      <c r="M216" s="80">
        <f t="shared" si="21"/>
        <v>3.0496207197594334</v>
      </c>
      <c r="N216" s="80">
        <f t="shared" si="22"/>
        <v>2.9100255534382988</v>
      </c>
      <c r="O216" s="80">
        <f t="shared" si="23"/>
        <v>2.7309224949073627</v>
      </c>
      <c r="P216" s="80">
        <f t="shared" si="24"/>
        <v>2.7008807594025237</v>
      </c>
    </row>
    <row r="217" spans="1:16" ht="11.25" customHeight="1">
      <c r="A217" s="60" t="s">
        <v>763</v>
      </c>
      <c r="B217" s="60" t="s">
        <v>396</v>
      </c>
      <c r="C217" s="60" t="s">
        <v>70</v>
      </c>
      <c r="D217" s="61">
        <v>19800</v>
      </c>
      <c r="E217" s="61">
        <v>38625.339999999997</v>
      </c>
      <c r="F217" s="61">
        <v>34650</v>
      </c>
      <c r="G217" s="61"/>
      <c r="H217" s="61"/>
      <c r="I217" s="61"/>
      <c r="J217" s="80">
        <f t="shared" si="19"/>
        <v>-100</v>
      </c>
      <c r="K217" s="80">
        <f t="shared" si="20"/>
        <v>-100</v>
      </c>
      <c r="L217" s="80">
        <f t="shared" si="20"/>
        <v>-100</v>
      </c>
      <c r="M217" s="80">
        <f t="shared" si="21"/>
        <v>1.9507747474747472</v>
      </c>
      <c r="O217" s="80">
        <f t="shared" si="23"/>
        <v>1.75</v>
      </c>
    </row>
    <row r="218" spans="1:16" ht="11.25" customHeight="1">
      <c r="A218" s="60" t="s">
        <v>763</v>
      </c>
      <c r="B218" s="60" t="s">
        <v>396</v>
      </c>
      <c r="C218" s="60" t="s">
        <v>82</v>
      </c>
      <c r="D218" s="61">
        <v>840</v>
      </c>
      <c r="E218" s="61">
        <v>5208</v>
      </c>
      <c r="F218" s="61">
        <v>4671.1000000000004</v>
      </c>
      <c r="G218" s="61"/>
      <c r="H218" s="61"/>
      <c r="I218" s="61"/>
      <c r="J218" s="80">
        <f t="shared" si="19"/>
        <v>-100</v>
      </c>
      <c r="K218" s="80">
        <f t="shared" si="20"/>
        <v>-100</v>
      </c>
      <c r="L218" s="80">
        <f t="shared" si="20"/>
        <v>-100</v>
      </c>
      <c r="M218" s="80">
        <f t="shared" si="21"/>
        <v>6.2</v>
      </c>
      <c r="O218" s="80">
        <f t="shared" si="23"/>
        <v>5.560833333333334</v>
      </c>
    </row>
    <row r="219" spans="1:16" ht="11.25" customHeight="1">
      <c r="A219" s="60" t="s">
        <v>431</v>
      </c>
      <c r="B219" s="60" t="s">
        <v>432</v>
      </c>
      <c r="C219" s="60" t="s">
        <v>47</v>
      </c>
      <c r="D219" s="61">
        <v>63064</v>
      </c>
      <c r="E219" s="61">
        <v>432956.69</v>
      </c>
      <c r="F219" s="61">
        <v>382242.75</v>
      </c>
      <c r="G219" s="61">
        <v>8730</v>
      </c>
      <c r="H219" s="61">
        <v>53493.21</v>
      </c>
      <c r="I219" s="61">
        <v>48675.32</v>
      </c>
      <c r="J219" s="80">
        <f t="shared" si="19"/>
        <v>-86.15691995433211</v>
      </c>
      <c r="K219" s="80">
        <f t="shared" si="20"/>
        <v>-87.644674112784813</v>
      </c>
      <c r="L219" s="80">
        <f t="shared" si="20"/>
        <v>-87.265861811636711</v>
      </c>
      <c r="M219" s="80">
        <f t="shared" si="21"/>
        <v>6.8653540847393124</v>
      </c>
      <c r="N219" s="80">
        <f t="shared" si="22"/>
        <v>6.1275154639175256</v>
      </c>
      <c r="O219" s="80">
        <f t="shared" si="23"/>
        <v>6.0611878409235063</v>
      </c>
      <c r="P219" s="80">
        <f t="shared" si="24"/>
        <v>5.5756380297823593</v>
      </c>
    </row>
    <row r="220" spans="1:16" ht="11.25" customHeight="1">
      <c r="A220" s="60" t="s">
        <v>431</v>
      </c>
      <c r="B220" s="60" t="s">
        <v>432</v>
      </c>
      <c r="C220" s="60" t="s">
        <v>133</v>
      </c>
      <c r="D220" s="61">
        <v>2000</v>
      </c>
      <c r="E220" s="61">
        <v>11703.75</v>
      </c>
      <c r="F220" s="61">
        <v>10505.65</v>
      </c>
      <c r="G220" s="61">
        <v>9350</v>
      </c>
      <c r="H220" s="61">
        <v>44139.5</v>
      </c>
      <c r="I220" s="61">
        <v>40814.5</v>
      </c>
      <c r="J220" s="80">
        <f t="shared" si="19"/>
        <v>367.5</v>
      </c>
      <c r="K220" s="80">
        <f t="shared" si="20"/>
        <v>277.13980561785752</v>
      </c>
      <c r="L220" s="80">
        <f t="shared" si="20"/>
        <v>288.50047355470628</v>
      </c>
      <c r="M220" s="80">
        <f t="shared" si="21"/>
        <v>5.8518749999999997</v>
      </c>
      <c r="N220" s="80">
        <f t="shared" si="22"/>
        <v>4.7208021390374331</v>
      </c>
      <c r="O220" s="80">
        <f t="shared" si="23"/>
        <v>5.2528249999999996</v>
      </c>
      <c r="P220" s="80">
        <f t="shared" si="24"/>
        <v>4.3651871657754011</v>
      </c>
    </row>
    <row r="221" spans="1:16" ht="11.25" customHeight="1">
      <c r="A221" s="60" t="s">
        <v>431</v>
      </c>
      <c r="B221" s="60" t="s">
        <v>432</v>
      </c>
      <c r="C221" s="60" t="s">
        <v>134</v>
      </c>
      <c r="D221" s="61">
        <v>8000</v>
      </c>
      <c r="E221" s="61">
        <v>39861.53</v>
      </c>
      <c r="F221" s="61">
        <v>36661.11</v>
      </c>
      <c r="G221" s="61">
        <v>500</v>
      </c>
      <c r="H221" s="61">
        <v>2115.4</v>
      </c>
      <c r="I221" s="61">
        <v>1939.91</v>
      </c>
      <c r="J221" s="80">
        <f t="shared" si="19"/>
        <v>-93.75</v>
      </c>
      <c r="K221" s="80">
        <f t="shared" si="20"/>
        <v>-94.693128939104938</v>
      </c>
      <c r="L221" s="80">
        <f t="shared" si="20"/>
        <v>-94.708534466086803</v>
      </c>
      <c r="M221" s="80">
        <f t="shared" si="21"/>
        <v>4.9826912500000002</v>
      </c>
      <c r="N221" s="80">
        <f t="shared" si="22"/>
        <v>4.2308000000000003</v>
      </c>
      <c r="O221" s="80">
        <f t="shared" si="23"/>
        <v>4.5826387500000001</v>
      </c>
      <c r="P221" s="80">
        <f t="shared" si="24"/>
        <v>3.87982</v>
      </c>
    </row>
    <row r="222" spans="1:16" ht="11.25" customHeight="1">
      <c r="A222" s="60" t="s">
        <v>431</v>
      </c>
      <c r="B222" s="60" t="s">
        <v>432</v>
      </c>
      <c r="C222" s="60" t="s">
        <v>62</v>
      </c>
      <c r="D222" s="61">
        <v>17665</v>
      </c>
      <c r="E222" s="61">
        <v>106018.77</v>
      </c>
      <c r="F222" s="61">
        <v>95644.03</v>
      </c>
      <c r="G222" s="61">
        <v>12280.69</v>
      </c>
      <c r="H222" s="61">
        <v>81403.3</v>
      </c>
      <c r="I222" s="61">
        <v>72948.649999999994</v>
      </c>
      <c r="J222" s="80">
        <f t="shared" si="19"/>
        <v>-30.480101896405323</v>
      </c>
      <c r="K222" s="80">
        <f t="shared" si="20"/>
        <v>-23.218030165790452</v>
      </c>
      <c r="L222" s="80">
        <f t="shared" si="20"/>
        <v>-23.729008491172952</v>
      </c>
      <c r="M222" s="80">
        <f t="shared" si="21"/>
        <v>6.0016286442117179</v>
      </c>
      <c r="N222" s="80">
        <f t="shared" si="22"/>
        <v>6.6285607730510252</v>
      </c>
      <c r="O222" s="80">
        <f t="shared" si="23"/>
        <v>5.4143238041324651</v>
      </c>
      <c r="P222" s="80">
        <f t="shared" si="24"/>
        <v>5.9401100426767544</v>
      </c>
    </row>
    <row r="223" spans="1:16" ht="11.25" customHeight="1">
      <c r="A223" s="60" t="s">
        <v>431</v>
      </c>
      <c r="B223" s="60" t="s">
        <v>432</v>
      </c>
      <c r="C223" s="60" t="s">
        <v>53</v>
      </c>
      <c r="D223" s="61">
        <v>33503</v>
      </c>
      <c r="E223" s="61">
        <v>225878.49</v>
      </c>
      <c r="F223" s="61">
        <v>202614</v>
      </c>
      <c r="G223" s="61">
        <v>14882</v>
      </c>
      <c r="H223" s="61">
        <v>95381.4</v>
      </c>
      <c r="I223" s="61">
        <v>83990.48</v>
      </c>
      <c r="J223" s="80">
        <f t="shared" si="19"/>
        <v>-55.580097304718983</v>
      </c>
      <c r="K223" s="80">
        <f t="shared" si="20"/>
        <v>-57.773137229667157</v>
      </c>
      <c r="L223" s="80">
        <f t="shared" si="20"/>
        <v>-58.546556506460561</v>
      </c>
      <c r="M223" s="80">
        <f t="shared" si="21"/>
        <v>6.7420377279646599</v>
      </c>
      <c r="N223" s="80">
        <f t="shared" si="22"/>
        <v>6.4091788738072832</v>
      </c>
      <c r="O223" s="80">
        <f t="shared" si="23"/>
        <v>6.0476375249977616</v>
      </c>
      <c r="P223" s="80">
        <f t="shared" si="24"/>
        <v>5.6437629350893692</v>
      </c>
    </row>
    <row r="224" spans="1:16" ht="11.25" customHeight="1">
      <c r="A224" s="60" t="s">
        <v>431</v>
      </c>
      <c r="B224" s="60" t="s">
        <v>432</v>
      </c>
      <c r="C224" s="60" t="s">
        <v>100</v>
      </c>
      <c r="D224" s="61"/>
      <c r="E224" s="61"/>
      <c r="F224" s="61"/>
      <c r="G224" s="61">
        <v>100</v>
      </c>
      <c r="H224" s="61">
        <v>557.20000000000005</v>
      </c>
      <c r="I224" s="61">
        <v>512.42999999999995</v>
      </c>
      <c r="N224" s="80">
        <f t="shared" si="22"/>
        <v>5.5720000000000001</v>
      </c>
      <c r="P224" s="80">
        <f t="shared" si="24"/>
        <v>5.1242999999999999</v>
      </c>
    </row>
    <row r="225" spans="1:16" ht="11.25" customHeight="1">
      <c r="A225" s="60" t="s">
        <v>431</v>
      </c>
      <c r="B225" s="60" t="s">
        <v>432</v>
      </c>
      <c r="C225" s="60" t="s">
        <v>51</v>
      </c>
      <c r="D225" s="61"/>
      <c r="E225" s="61"/>
      <c r="F225" s="61"/>
      <c r="G225" s="61">
        <v>31500</v>
      </c>
      <c r="H225" s="61">
        <v>202055.23</v>
      </c>
      <c r="I225" s="61">
        <v>181051.11</v>
      </c>
      <c r="N225" s="80">
        <f t="shared" si="22"/>
        <v>6.4144517460317463</v>
      </c>
      <c r="P225" s="80">
        <f t="shared" si="24"/>
        <v>5.7476542857142849</v>
      </c>
    </row>
    <row r="226" spans="1:16" ht="11.25" customHeight="1">
      <c r="A226" s="60" t="s">
        <v>431</v>
      </c>
      <c r="B226" s="60" t="s">
        <v>432</v>
      </c>
      <c r="C226" s="60" t="s">
        <v>55</v>
      </c>
      <c r="D226" s="61">
        <v>11100</v>
      </c>
      <c r="E226" s="61">
        <v>66973.990000000005</v>
      </c>
      <c r="F226" s="61">
        <v>59884.87</v>
      </c>
      <c r="G226" s="61">
        <v>78407.8</v>
      </c>
      <c r="H226" s="61">
        <v>427844.41</v>
      </c>
      <c r="I226" s="61">
        <v>382604.64</v>
      </c>
      <c r="J226" s="80">
        <f t="shared" si="19"/>
        <v>606.37657657657655</v>
      </c>
      <c r="K226" s="80">
        <f t="shared" si="20"/>
        <v>538.82174258992177</v>
      </c>
      <c r="L226" s="80">
        <f t="shared" si="20"/>
        <v>538.90034327535489</v>
      </c>
      <c r="M226" s="80">
        <f t="shared" si="21"/>
        <v>6.0336927927927935</v>
      </c>
      <c r="N226" s="80">
        <f t="shared" si="22"/>
        <v>5.4566562255285822</v>
      </c>
      <c r="O226" s="80">
        <f t="shared" si="23"/>
        <v>5.395033333333334</v>
      </c>
      <c r="P226" s="80">
        <f t="shared" si="24"/>
        <v>4.8796757465456242</v>
      </c>
    </row>
    <row r="227" spans="1:16" ht="11.25" customHeight="1">
      <c r="A227" s="60" t="s">
        <v>431</v>
      </c>
      <c r="B227" s="60" t="s">
        <v>432</v>
      </c>
      <c r="C227" s="60" t="s">
        <v>607</v>
      </c>
      <c r="D227" s="61">
        <v>1210</v>
      </c>
      <c r="E227" s="61">
        <v>6513.05</v>
      </c>
      <c r="F227" s="61">
        <v>5750</v>
      </c>
      <c r="G227" s="61">
        <v>4650</v>
      </c>
      <c r="H227" s="61">
        <v>24402.67</v>
      </c>
      <c r="I227" s="61">
        <v>22335.66</v>
      </c>
      <c r="J227" s="80">
        <f t="shared" si="19"/>
        <v>284.29752066115702</v>
      </c>
      <c r="K227" s="80">
        <f t="shared" si="20"/>
        <v>274.67346327757349</v>
      </c>
      <c r="L227" s="80">
        <f t="shared" si="20"/>
        <v>288.44626086956521</v>
      </c>
      <c r="M227" s="80">
        <f t="shared" si="21"/>
        <v>5.3826859504132232</v>
      </c>
      <c r="N227" s="80">
        <f t="shared" si="22"/>
        <v>5.2478860215053755</v>
      </c>
      <c r="O227" s="80">
        <f t="shared" si="23"/>
        <v>4.7520661157024797</v>
      </c>
      <c r="P227" s="80">
        <f t="shared" si="24"/>
        <v>4.8033677419354834</v>
      </c>
    </row>
    <row r="228" spans="1:16" ht="11.25" customHeight="1">
      <c r="A228" s="60" t="s">
        <v>431</v>
      </c>
      <c r="B228" s="60" t="s">
        <v>432</v>
      </c>
      <c r="C228" s="60" t="s">
        <v>41</v>
      </c>
      <c r="D228" s="61">
        <v>32420</v>
      </c>
      <c r="E228" s="61">
        <v>181229.71</v>
      </c>
      <c r="F228" s="61">
        <v>164008.9</v>
      </c>
      <c r="G228" s="61">
        <v>16508</v>
      </c>
      <c r="H228" s="61">
        <v>100124.92</v>
      </c>
      <c r="I228" s="61">
        <v>90962.67</v>
      </c>
      <c r="J228" s="80">
        <f t="shared" si="19"/>
        <v>-49.080814312152995</v>
      </c>
      <c r="K228" s="80">
        <f t="shared" si="20"/>
        <v>-44.752480153502425</v>
      </c>
      <c r="L228" s="80">
        <f t="shared" si="20"/>
        <v>-44.537967146904833</v>
      </c>
      <c r="M228" s="80">
        <f t="shared" si="21"/>
        <v>5.5900589142504629</v>
      </c>
      <c r="N228" s="80">
        <f t="shared" si="22"/>
        <v>6.0652362490913498</v>
      </c>
      <c r="O228" s="80">
        <f t="shared" si="23"/>
        <v>5.058880320789636</v>
      </c>
      <c r="P228" s="80">
        <f t="shared" si="24"/>
        <v>5.5102174703174214</v>
      </c>
    </row>
    <row r="229" spans="1:16" ht="11.25" customHeight="1">
      <c r="A229" s="60" t="s">
        <v>431</v>
      </c>
      <c r="B229" s="60" t="s">
        <v>432</v>
      </c>
      <c r="C229" s="60" t="s">
        <v>91</v>
      </c>
      <c r="D229" s="61">
        <v>20</v>
      </c>
      <c r="E229" s="61">
        <v>130.85</v>
      </c>
      <c r="F229" s="61">
        <v>116.17</v>
      </c>
      <c r="G229" s="61">
        <v>50</v>
      </c>
      <c r="H229" s="61">
        <v>412.04</v>
      </c>
      <c r="I229" s="61">
        <v>385.75</v>
      </c>
      <c r="J229" s="80">
        <f t="shared" si="19"/>
        <v>150</v>
      </c>
      <c r="K229" s="80">
        <f t="shared" si="20"/>
        <v>214.8949178448606</v>
      </c>
      <c r="L229" s="80">
        <f t="shared" si="20"/>
        <v>232.05646896789187</v>
      </c>
      <c r="M229" s="80">
        <f t="shared" si="21"/>
        <v>6.5424999999999995</v>
      </c>
      <c r="N229" s="80">
        <f t="shared" si="22"/>
        <v>8.2408000000000001</v>
      </c>
      <c r="O229" s="80">
        <f t="shared" si="23"/>
        <v>5.8085000000000004</v>
      </c>
      <c r="P229" s="80">
        <f t="shared" si="24"/>
        <v>7.7149999999999999</v>
      </c>
    </row>
    <row r="230" spans="1:16" ht="11.25" customHeight="1">
      <c r="A230" s="60" t="s">
        <v>431</v>
      </c>
      <c r="B230" s="60" t="s">
        <v>432</v>
      </c>
      <c r="C230" s="60" t="s">
        <v>45</v>
      </c>
      <c r="D230" s="61">
        <v>504</v>
      </c>
      <c r="E230" s="61">
        <v>3855.6</v>
      </c>
      <c r="F230" s="61">
        <v>3329.36</v>
      </c>
      <c r="G230" s="61"/>
      <c r="H230" s="61"/>
      <c r="I230" s="61"/>
      <c r="J230" s="80">
        <f t="shared" si="19"/>
        <v>-100</v>
      </c>
      <c r="K230" s="80">
        <f t="shared" si="20"/>
        <v>-100</v>
      </c>
      <c r="L230" s="80">
        <f t="shared" si="20"/>
        <v>-100</v>
      </c>
      <c r="M230" s="80">
        <f t="shared" si="21"/>
        <v>7.6499999999999995</v>
      </c>
      <c r="O230" s="80">
        <f t="shared" si="23"/>
        <v>6.6058730158730166</v>
      </c>
    </row>
    <row r="231" spans="1:16" ht="11.25" customHeight="1">
      <c r="A231" s="60" t="s">
        <v>431</v>
      </c>
      <c r="B231" s="60" t="s">
        <v>432</v>
      </c>
      <c r="C231" s="60" t="s">
        <v>44</v>
      </c>
      <c r="D231" s="61">
        <v>13840</v>
      </c>
      <c r="E231" s="61">
        <v>76310.98</v>
      </c>
      <c r="F231" s="61">
        <v>67562.83</v>
      </c>
      <c r="G231" s="61">
        <v>5600</v>
      </c>
      <c r="H231" s="61">
        <v>28706.09</v>
      </c>
      <c r="I231" s="61">
        <v>26783.68</v>
      </c>
      <c r="J231" s="80">
        <f t="shared" si="19"/>
        <v>-59.537572254335259</v>
      </c>
      <c r="K231" s="80">
        <f t="shared" si="20"/>
        <v>-62.382752783413345</v>
      </c>
      <c r="L231" s="80">
        <f t="shared" si="20"/>
        <v>-60.357374017636616</v>
      </c>
      <c r="M231" s="80">
        <f t="shared" si="21"/>
        <v>5.5137991329479767</v>
      </c>
      <c r="N231" s="80">
        <f t="shared" si="22"/>
        <v>5.1260874999999997</v>
      </c>
      <c r="O231" s="80">
        <f t="shared" si="23"/>
        <v>4.8817073699421965</v>
      </c>
      <c r="P231" s="80">
        <f t="shared" si="24"/>
        <v>4.7827999999999999</v>
      </c>
    </row>
    <row r="232" spans="1:16" ht="11.25" customHeight="1">
      <c r="A232" s="60" t="s">
        <v>431</v>
      </c>
      <c r="B232" s="60" t="s">
        <v>432</v>
      </c>
      <c r="C232" s="60" t="s">
        <v>729</v>
      </c>
      <c r="D232" s="61">
        <v>1000</v>
      </c>
      <c r="E232" s="61">
        <v>5367.06</v>
      </c>
      <c r="F232" s="61">
        <v>4809.3599999999997</v>
      </c>
      <c r="G232" s="61"/>
      <c r="H232" s="61"/>
      <c r="I232" s="61"/>
      <c r="J232" s="80">
        <f t="shared" si="19"/>
        <v>-100</v>
      </c>
      <c r="K232" s="80">
        <f t="shared" si="20"/>
        <v>-99.999999999999986</v>
      </c>
      <c r="L232" s="80">
        <f t="shared" si="20"/>
        <v>-100</v>
      </c>
      <c r="M232" s="80">
        <f t="shared" si="21"/>
        <v>5.3670600000000004</v>
      </c>
      <c r="O232" s="80">
        <f t="shared" si="23"/>
        <v>4.8093599999999999</v>
      </c>
    </row>
    <row r="233" spans="1:16" ht="11.25" customHeight="1">
      <c r="A233" s="60" t="s">
        <v>431</v>
      </c>
      <c r="B233" s="60" t="s">
        <v>432</v>
      </c>
      <c r="C233" s="60" t="s">
        <v>60</v>
      </c>
      <c r="D233" s="61">
        <v>2250</v>
      </c>
      <c r="E233" s="61">
        <v>13754.05</v>
      </c>
      <c r="F233" s="61">
        <v>12223.96</v>
      </c>
      <c r="G233" s="61">
        <v>4050</v>
      </c>
      <c r="H233" s="61">
        <v>24279.81</v>
      </c>
      <c r="I233" s="61">
        <v>21610.17</v>
      </c>
      <c r="J233" s="80">
        <f t="shared" si="19"/>
        <v>80</v>
      </c>
      <c r="K233" s="80">
        <f t="shared" si="20"/>
        <v>76.528440713826129</v>
      </c>
      <c r="L233" s="80">
        <f t="shared" si="20"/>
        <v>76.785346156237424</v>
      </c>
      <c r="M233" s="80">
        <f t="shared" si="21"/>
        <v>6.112911111111111</v>
      </c>
      <c r="N233" s="80">
        <f t="shared" si="22"/>
        <v>5.995014814814815</v>
      </c>
      <c r="O233" s="80">
        <f t="shared" si="23"/>
        <v>5.432871111111111</v>
      </c>
      <c r="P233" s="80">
        <f t="shared" si="24"/>
        <v>5.3358444444444437</v>
      </c>
    </row>
    <row r="234" spans="1:16" ht="11.25" customHeight="1">
      <c r="A234" s="60" t="s">
        <v>431</v>
      </c>
      <c r="B234" s="60" t="s">
        <v>432</v>
      </c>
      <c r="C234" s="60" t="s">
        <v>42</v>
      </c>
      <c r="D234" s="61">
        <v>12222</v>
      </c>
      <c r="E234" s="61">
        <v>85462.080000000002</v>
      </c>
      <c r="F234" s="61">
        <v>76983.55</v>
      </c>
      <c r="G234" s="61">
        <v>9140</v>
      </c>
      <c r="H234" s="61">
        <v>54502.95</v>
      </c>
      <c r="I234" s="61">
        <v>49620.11</v>
      </c>
      <c r="J234" s="80">
        <f t="shared" si="19"/>
        <v>-25.216822124038618</v>
      </c>
      <c r="K234" s="80">
        <f t="shared" si="20"/>
        <v>-36.225575132269192</v>
      </c>
      <c r="L234" s="80">
        <f t="shared" si="20"/>
        <v>-35.544528668787031</v>
      </c>
      <c r="M234" s="80">
        <f t="shared" si="21"/>
        <v>6.9924791359842908</v>
      </c>
      <c r="N234" s="80">
        <f t="shared" si="22"/>
        <v>5.9631236323851198</v>
      </c>
      <c r="O234" s="80">
        <f t="shared" si="23"/>
        <v>6.2987686139747998</v>
      </c>
      <c r="P234" s="80">
        <f t="shared" si="24"/>
        <v>5.428896061269147</v>
      </c>
    </row>
    <row r="235" spans="1:16" ht="11.25" customHeight="1">
      <c r="A235" s="60" t="s">
        <v>431</v>
      </c>
      <c r="B235" s="60" t="s">
        <v>432</v>
      </c>
      <c r="C235" s="60" t="s">
        <v>102</v>
      </c>
      <c r="D235" s="61">
        <v>7000</v>
      </c>
      <c r="E235" s="61">
        <v>42455</v>
      </c>
      <c r="F235" s="61">
        <v>38362.57</v>
      </c>
      <c r="G235" s="61">
        <v>2050</v>
      </c>
      <c r="H235" s="61">
        <v>12730</v>
      </c>
      <c r="I235" s="61">
        <v>10793.55</v>
      </c>
      <c r="J235" s="80">
        <f t="shared" si="19"/>
        <v>-70.714285714285708</v>
      </c>
      <c r="K235" s="80">
        <f t="shared" si="20"/>
        <v>-70.015310328583212</v>
      </c>
      <c r="L235" s="80">
        <f t="shared" si="20"/>
        <v>-71.864371964652008</v>
      </c>
      <c r="M235" s="80">
        <f t="shared" si="21"/>
        <v>6.0650000000000004</v>
      </c>
      <c r="N235" s="80">
        <f t="shared" si="22"/>
        <v>6.2097560975609758</v>
      </c>
      <c r="O235" s="80">
        <f t="shared" si="23"/>
        <v>5.4803671428571432</v>
      </c>
      <c r="P235" s="80">
        <f t="shared" si="24"/>
        <v>5.2651463414634145</v>
      </c>
    </row>
    <row r="236" spans="1:16" ht="11.25" customHeight="1">
      <c r="A236" s="60" t="s">
        <v>431</v>
      </c>
      <c r="B236" s="60" t="s">
        <v>432</v>
      </c>
      <c r="C236" s="60" t="s">
        <v>84</v>
      </c>
      <c r="D236" s="61">
        <v>2000</v>
      </c>
      <c r="E236" s="61">
        <v>10066.64</v>
      </c>
      <c r="F236" s="61">
        <v>9165.27</v>
      </c>
      <c r="G236" s="61"/>
      <c r="H236" s="61"/>
      <c r="I236" s="61"/>
      <c r="J236" s="80">
        <f t="shared" si="19"/>
        <v>-100</v>
      </c>
      <c r="K236" s="80">
        <f t="shared" si="20"/>
        <v>-100</v>
      </c>
      <c r="L236" s="80">
        <f t="shared" si="20"/>
        <v>-100</v>
      </c>
      <c r="M236" s="80">
        <f t="shared" si="21"/>
        <v>5.0333199999999998</v>
      </c>
      <c r="O236" s="80">
        <f t="shared" si="23"/>
        <v>4.5826349999999998</v>
      </c>
    </row>
    <row r="237" spans="1:16" ht="11.25" customHeight="1">
      <c r="A237" s="60" t="s">
        <v>431</v>
      </c>
      <c r="B237" s="60" t="s">
        <v>432</v>
      </c>
      <c r="C237" s="60" t="s">
        <v>94</v>
      </c>
      <c r="D237" s="61"/>
      <c r="E237" s="61"/>
      <c r="F237" s="61"/>
      <c r="G237" s="61">
        <v>1000</v>
      </c>
      <c r="H237" s="61">
        <v>4352.8599999999997</v>
      </c>
      <c r="I237" s="61">
        <v>4107.5</v>
      </c>
      <c r="N237" s="80">
        <f t="shared" si="22"/>
        <v>4.3528599999999997</v>
      </c>
      <c r="P237" s="80">
        <f t="shared" si="24"/>
        <v>4.1074999999999999</v>
      </c>
    </row>
    <row r="238" spans="1:16" ht="11.25" customHeight="1">
      <c r="A238" s="60" t="s">
        <v>431</v>
      </c>
      <c r="B238" s="60" t="s">
        <v>432</v>
      </c>
      <c r="C238" s="60" t="s">
        <v>70</v>
      </c>
      <c r="D238" s="61"/>
      <c r="E238" s="61"/>
      <c r="F238" s="61"/>
      <c r="G238" s="61">
        <v>2080</v>
      </c>
      <c r="H238" s="61">
        <v>10939.74</v>
      </c>
      <c r="I238" s="61">
        <v>9635.7000000000007</v>
      </c>
      <c r="N238" s="80">
        <f t="shared" si="22"/>
        <v>5.2594903846153844</v>
      </c>
      <c r="P238" s="80">
        <f t="shared" si="24"/>
        <v>4.6325480769230776</v>
      </c>
    </row>
    <row r="239" spans="1:16" ht="11.25" customHeight="1">
      <c r="A239" s="60" t="s">
        <v>431</v>
      </c>
      <c r="B239" s="60" t="s">
        <v>432</v>
      </c>
      <c r="C239" s="60" t="s">
        <v>66</v>
      </c>
      <c r="D239" s="61">
        <v>31420</v>
      </c>
      <c r="E239" s="61">
        <v>169946.81</v>
      </c>
      <c r="F239" s="61">
        <v>153005.42000000001</v>
      </c>
      <c r="G239" s="61">
        <v>31450</v>
      </c>
      <c r="H239" s="61">
        <v>161427.68</v>
      </c>
      <c r="I239" s="61">
        <v>141419.63</v>
      </c>
      <c r="J239" s="80">
        <f t="shared" si="19"/>
        <v>9.5480585614258429E-2</v>
      </c>
      <c r="K239" s="80">
        <f t="shared" si="20"/>
        <v>-5.012821364519878</v>
      </c>
      <c r="L239" s="80">
        <f t="shared" si="20"/>
        <v>-7.5721435227588723</v>
      </c>
      <c r="M239" s="80">
        <f t="shared" si="21"/>
        <v>5.4088736473583703</v>
      </c>
      <c r="N239" s="80">
        <f t="shared" si="22"/>
        <v>5.1328356120826708</v>
      </c>
      <c r="O239" s="80">
        <f t="shared" si="23"/>
        <v>4.8696823679185233</v>
      </c>
      <c r="P239" s="80">
        <f t="shared" si="24"/>
        <v>4.4966496025437204</v>
      </c>
    </row>
    <row r="240" spans="1:16" ht="11.25" customHeight="1">
      <c r="A240" s="60" t="s">
        <v>431</v>
      </c>
      <c r="B240" s="60" t="s">
        <v>432</v>
      </c>
      <c r="C240" s="60" t="s">
        <v>352</v>
      </c>
      <c r="D240" s="61">
        <v>1350</v>
      </c>
      <c r="E240" s="61">
        <v>8745.23</v>
      </c>
      <c r="F240" s="61">
        <v>7764.46</v>
      </c>
      <c r="G240" s="61">
        <v>5600</v>
      </c>
      <c r="H240" s="61">
        <v>31456.6</v>
      </c>
      <c r="I240" s="61">
        <v>29165.91</v>
      </c>
      <c r="J240" s="80">
        <f t="shared" si="19"/>
        <v>314.81481481481484</v>
      </c>
      <c r="K240" s="80">
        <f t="shared" si="20"/>
        <v>259.70008793365071</v>
      </c>
      <c r="L240" s="80">
        <f t="shared" si="20"/>
        <v>275.6334632414875</v>
      </c>
      <c r="M240" s="80">
        <f t="shared" si="21"/>
        <v>6.4779481481481476</v>
      </c>
      <c r="N240" s="80">
        <f t="shared" si="22"/>
        <v>5.6172499999999994</v>
      </c>
      <c r="O240" s="80">
        <f t="shared" si="23"/>
        <v>5.7514518518518516</v>
      </c>
      <c r="P240" s="80">
        <f t="shared" si="24"/>
        <v>5.2081982142857139</v>
      </c>
    </row>
    <row r="241" spans="1:16" ht="11.25" customHeight="1">
      <c r="A241" s="60" t="s">
        <v>431</v>
      </c>
      <c r="B241" s="60" t="s">
        <v>432</v>
      </c>
      <c r="C241" s="60" t="s">
        <v>525</v>
      </c>
      <c r="D241" s="61">
        <v>10060</v>
      </c>
      <c r="E241" s="61">
        <v>56925.39</v>
      </c>
      <c r="F241" s="61">
        <v>50569.599999999999</v>
      </c>
      <c r="G241" s="61">
        <v>9760</v>
      </c>
      <c r="H241" s="61">
        <v>50868.68</v>
      </c>
      <c r="I241" s="61">
        <v>45611.01</v>
      </c>
      <c r="J241" s="80">
        <f t="shared" si="19"/>
        <v>-2.982107355864811</v>
      </c>
      <c r="K241" s="80">
        <f t="shared" si="20"/>
        <v>-10.639733869192638</v>
      </c>
      <c r="L241" s="80">
        <f t="shared" si="20"/>
        <v>-9.805476017211916</v>
      </c>
      <c r="M241" s="80">
        <f t="shared" si="21"/>
        <v>5.6585874751491057</v>
      </c>
      <c r="N241" s="80">
        <f t="shared" si="22"/>
        <v>5.2119549180327871</v>
      </c>
      <c r="O241" s="80">
        <f t="shared" si="23"/>
        <v>5.0267992047713719</v>
      </c>
      <c r="P241" s="80">
        <f t="shared" si="24"/>
        <v>4.6732592213114756</v>
      </c>
    </row>
    <row r="242" spans="1:16" ht="11.25" customHeight="1">
      <c r="A242" s="60" t="s">
        <v>431</v>
      </c>
      <c r="B242" s="60" t="s">
        <v>432</v>
      </c>
      <c r="C242" s="60" t="s">
        <v>48</v>
      </c>
      <c r="D242" s="61"/>
      <c r="E242" s="61"/>
      <c r="F242" s="61"/>
      <c r="G242" s="61">
        <v>5000</v>
      </c>
      <c r="H242" s="61">
        <v>29681.439999999999</v>
      </c>
      <c r="I242" s="61">
        <v>26672.91</v>
      </c>
      <c r="N242" s="80">
        <f t="shared" si="22"/>
        <v>5.9362879999999993</v>
      </c>
      <c r="P242" s="80">
        <f t="shared" si="24"/>
        <v>5.3345820000000002</v>
      </c>
    </row>
    <row r="243" spans="1:16" ht="11.25" customHeight="1">
      <c r="A243" s="60" t="s">
        <v>431</v>
      </c>
      <c r="B243" s="60" t="s">
        <v>432</v>
      </c>
      <c r="C243" s="60" t="s">
        <v>621</v>
      </c>
      <c r="D243" s="61">
        <v>55530</v>
      </c>
      <c r="E243" s="61">
        <v>287093.31</v>
      </c>
      <c r="F243" s="61">
        <v>258515.9</v>
      </c>
      <c r="G243" s="61">
        <v>40190</v>
      </c>
      <c r="H243" s="61">
        <v>185001.2</v>
      </c>
      <c r="I243" s="61">
        <v>169821.35</v>
      </c>
      <c r="J243" s="80">
        <f t="shared" si="19"/>
        <v>-27.62470736538808</v>
      </c>
      <c r="K243" s="80">
        <f t="shared" si="20"/>
        <v>-35.560602230682413</v>
      </c>
      <c r="L243" s="80">
        <f t="shared" si="20"/>
        <v>-34.309127601048907</v>
      </c>
      <c r="M243" s="80">
        <f t="shared" si="21"/>
        <v>5.1700578065910321</v>
      </c>
      <c r="N243" s="80">
        <f t="shared" si="22"/>
        <v>4.6031649664095546</v>
      </c>
      <c r="O243" s="80">
        <f t="shared" si="23"/>
        <v>4.6554276967405004</v>
      </c>
      <c r="P243" s="80">
        <f t="shared" si="24"/>
        <v>4.2254628016919638</v>
      </c>
    </row>
    <row r="244" spans="1:16" ht="11.25" customHeight="1">
      <c r="A244" s="60" t="s">
        <v>431</v>
      </c>
      <c r="B244" s="60" t="s">
        <v>432</v>
      </c>
      <c r="C244" s="60" t="s">
        <v>82</v>
      </c>
      <c r="D244" s="61">
        <v>5000</v>
      </c>
      <c r="E244" s="61">
        <v>33441.839999999997</v>
      </c>
      <c r="F244" s="61">
        <v>29500</v>
      </c>
      <c r="G244" s="61"/>
      <c r="H244" s="61"/>
      <c r="I244" s="61"/>
      <c r="J244" s="80">
        <f t="shared" si="19"/>
        <v>-100</v>
      </c>
      <c r="K244" s="80">
        <f t="shared" si="20"/>
        <v>-100</v>
      </c>
      <c r="L244" s="80">
        <f t="shared" si="20"/>
        <v>-100</v>
      </c>
      <c r="M244" s="80">
        <f t="shared" si="21"/>
        <v>6.6883679999999996</v>
      </c>
      <c r="O244" s="80">
        <f t="shared" si="23"/>
        <v>5.9</v>
      </c>
    </row>
    <row r="245" spans="1:16" ht="11.25" customHeight="1">
      <c r="A245" s="60" t="s">
        <v>431</v>
      </c>
      <c r="B245" s="60" t="s">
        <v>432</v>
      </c>
      <c r="C245" s="60" t="s">
        <v>65</v>
      </c>
      <c r="D245" s="61"/>
      <c r="E245" s="61"/>
      <c r="F245" s="61"/>
      <c r="G245" s="61">
        <v>2000</v>
      </c>
      <c r="H245" s="61">
        <v>11239.14</v>
      </c>
      <c r="I245" s="61">
        <v>10682.06</v>
      </c>
      <c r="N245" s="80">
        <f t="shared" si="22"/>
        <v>5.6195699999999995</v>
      </c>
      <c r="P245" s="80">
        <f t="shared" si="24"/>
        <v>5.3410299999999999</v>
      </c>
    </row>
    <row r="246" spans="1:16" ht="11.25" customHeight="1">
      <c r="A246" s="60" t="s">
        <v>433</v>
      </c>
      <c r="B246" s="60" t="s">
        <v>625</v>
      </c>
      <c r="C246" s="60" t="s">
        <v>133</v>
      </c>
      <c r="D246" s="61">
        <v>537</v>
      </c>
      <c r="E246" s="61">
        <v>4387.78</v>
      </c>
      <c r="F246" s="61">
        <v>3886.19</v>
      </c>
      <c r="G246" s="61">
        <v>210</v>
      </c>
      <c r="H246" s="61">
        <v>1719.9</v>
      </c>
      <c r="I246" s="61">
        <v>1616.43</v>
      </c>
      <c r="J246" s="80">
        <f t="shared" si="19"/>
        <v>-60.893854748603353</v>
      </c>
      <c r="K246" s="80">
        <f t="shared" si="20"/>
        <v>-60.80250149278222</v>
      </c>
      <c r="L246" s="80">
        <f t="shared" si="20"/>
        <v>-58.405790761645733</v>
      </c>
      <c r="M246" s="80">
        <f t="shared" si="21"/>
        <v>8.170912476722533</v>
      </c>
      <c r="N246" s="80">
        <f t="shared" si="22"/>
        <v>8.1900000000000013</v>
      </c>
      <c r="O246" s="80">
        <f t="shared" si="23"/>
        <v>7.2368528864059591</v>
      </c>
      <c r="P246" s="80">
        <f t="shared" si="24"/>
        <v>7.697285714285715</v>
      </c>
    </row>
    <row r="247" spans="1:16" ht="11.25" customHeight="1">
      <c r="A247" s="60" t="s">
        <v>433</v>
      </c>
      <c r="B247" s="60" t="s">
        <v>625</v>
      </c>
      <c r="C247" s="60" t="s">
        <v>62</v>
      </c>
      <c r="D247" s="61"/>
      <c r="E247" s="61"/>
      <c r="F247" s="61"/>
      <c r="G247" s="61">
        <v>5448</v>
      </c>
      <c r="H247" s="61">
        <v>34605</v>
      </c>
      <c r="I247" s="61">
        <v>32583.97</v>
      </c>
      <c r="N247" s="80">
        <f t="shared" si="22"/>
        <v>6.3518722466960353</v>
      </c>
      <c r="P247" s="80">
        <f t="shared" si="24"/>
        <v>5.9809049192364174</v>
      </c>
    </row>
    <row r="248" spans="1:16" ht="11.25" customHeight="1">
      <c r="A248" s="60" t="s">
        <v>433</v>
      </c>
      <c r="B248" s="60" t="s">
        <v>625</v>
      </c>
      <c r="C248" s="60" t="s">
        <v>53</v>
      </c>
      <c r="D248" s="61">
        <v>300</v>
      </c>
      <c r="E248" s="61">
        <v>2089.08</v>
      </c>
      <c r="F248" s="61">
        <v>1915.97</v>
      </c>
      <c r="G248" s="61">
        <v>1210</v>
      </c>
      <c r="H248" s="61">
        <v>8619.5499999999993</v>
      </c>
      <c r="I248" s="61">
        <v>7978.5</v>
      </c>
      <c r="J248" s="80">
        <f t="shared" si="19"/>
        <v>303.33333333333331</v>
      </c>
      <c r="K248" s="80">
        <f t="shared" si="20"/>
        <v>312.60028337832915</v>
      </c>
      <c r="L248" s="80">
        <f t="shared" si="20"/>
        <v>316.42092517106215</v>
      </c>
      <c r="M248" s="80">
        <f t="shared" si="21"/>
        <v>6.9635999999999996</v>
      </c>
      <c r="N248" s="80">
        <f t="shared" si="22"/>
        <v>7.1235950413223135</v>
      </c>
      <c r="O248" s="80">
        <f t="shared" si="23"/>
        <v>6.3865666666666669</v>
      </c>
      <c r="P248" s="80">
        <f t="shared" si="24"/>
        <v>6.5938016528925623</v>
      </c>
    </row>
    <row r="249" spans="1:16" ht="11.25" customHeight="1">
      <c r="A249" s="60" t="s">
        <v>433</v>
      </c>
      <c r="B249" s="60" t="s">
        <v>625</v>
      </c>
      <c r="C249" s="60" t="s">
        <v>55</v>
      </c>
      <c r="D249" s="61">
        <v>9120</v>
      </c>
      <c r="E249" s="61">
        <v>59392.56</v>
      </c>
      <c r="F249" s="61">
        <v>53209.18</v>
      </c>
      <c r="G249" s="61">
        <v>8160</v>
      </c>
      <c r="H249" s="61">
        <v>69878.259999999995</v>
      </c>
      <c r="I249" s="61">
        <v>61735.54</v>
      </c>
      <c r="J249" s="80">
        <f t="shared" si="19"/>
        <v>-10.526315789473685</v>
      </c>
      <c r="K249" s="80">
        <f t="shared" si="20"/>
        <v>17.654904924118437</v>
      </c>
      <c r="L249" s="80">
        <f t="shared" si="20"/>
        <v>16.024227398354945</v>
      </c>
      <c r="M249" s="80">
        <f t="shared" si="21"/>
        <v>6.5123421052631576</v>
      </c>
      <c r="N249" s="80">
        <f t="shared" si="22"/>
        <v>8.5635122549019602</v>
      </c>
      <c r="O249" s="80">
        <f t="shared" si="23"/>
        <v>5.8343399122807016</v>
      </c>
      <c r="P249" s="80">
        <f t="shared" si="24"/>
        <v>7.5656299019607847</v>
      </c>
    </row>
    <row r="250" spans="1:16" ht="11.25" customHeight="1">
      <c r="A250" s="60" t="s">
        <v>433</v>
      </c>
      <c r="B250" s="60" t="s">
        <v>625</v>
      </c>
      <c r="C250" s="60" t="s">
        <v>45</v>
      </c>
      <c r="D250" s="61"/>
      <c r="E250" s="61"/>
      <c r="F250" s="61"/>
      <c r="G250" s="61">
        <v>1000</v>
      </c>
      <c r="H250" s="61">
        <v>9000</v>
      </c>
      <c r="I250" s="61">
        <v>7854.94</v>
      </c>
      <c r="N250" s="80">
        <f t="shared" si="22"/>
        <v>9</v>
      </c>
      <c r="P250" s="80">
        <f t="shared" si="24"/>
        <v>7.85494</v>
      </c>
    </row>
    <row r="251" spans="1:16" ht="11.25" customHeight="1">
      <c r="A251" s="60" t="s">
        <v>433</v>
      </c>
      <c r="B251" s="60" t="s">
        <v>625</v>
      </c>
      <c r="C251" s="60" t="s">
        <v>60</v>
      </c>
      <c r="D251" s="61">
        <v>10</v>
      </c>
      <c r="E251" s="61">
        <v>67.819999999999993</v>
      </c>
      <c r="F251" s="61">
        <v>60</v>
      </c>
      <c r="G251" s="61"/>
      <c r="H251" s="61"/>
      <c r="I251" s="61"/>
      <c r="J251" s="80">
        <f t="shared" si="19"/>
        <v>-100</v>
      </c>
      <c r="K251" s="80">
        <f t="shared" si="20"/>
        <v>-100</v>
      </c>
      <c r="L251" s="80">
        <f t="shared" si="20"/>
        <v>-100</v>
      </c>
      <c r="M251" s="80">
        <f t="shared" si="21"/>
        <v>6.7819999999999991</v>
      </c>
      <c r="O251" s="80">
        <f t="shared" si="23"/>
        <v>6</v>
      </c>
    </row>
    <row r="252" spans="1:16" ht="11.25" customHeight="1">
      <c r="A252" s="60" t="s">
        <v>433</v>
      </c>
      <c r="B252" s="60" t="s">
        <v>625</v>
      </c>
      <c r="C252" s="60" t="s">
        <v>42</v>
      </c>
      <c r="D252" s="61">
        <v>4950</v>
      </c>
      <c r="E252" s="61">
        <v>39922.03</v>
      </c>
      <c r="F252" s="61">
        <v>35836.35</v>
      </c>
      <c r="G252" s="61">
        <v>9000</v>
      </c>
      <c r="H252" s="61">
        <v>70610.509999999995</v>
      </c>
      <c r="I252" s="61">
        <v>64890.28</v>
      </c>
      <c r="J252" s="80">
        <f t="shared" si="19"/>
        <v>81.818181818181813</v>
      </c>
      <c r="K252" s="80">
        <f t="shared" si="20"/>
        <v>76.871040876428367</v>
      </c>
      <c r="L252" s="80">
        <f t="shared" si="20"/>
        <v>81.073909591797161</v>
      </c>
      <c r="M252" s="80">
        <f t="shared" si="21"/>
        <v>8.0650565656565654</v>
      </c>
      <c r="N252" s="80">
        <f t="shared" si="22"/>
        <v>7.845612222222222</v>
      </c>
      <c r="O252" s="80">
        <f t="shared" si="23"/>
        <v>7.2396666666666665</v>
      </c>
      <c r="P252" s="80">
        <f t="shared" si="24"/>
        <v>7.2100311111111113</v>
      </c>
    </row>
    <row r="253" spans="1:16" ht="11.25" customHeight="1">
      <c r="A253" s="60" t="s">
        <v>433</v>
      </c>
      <c r="B253" s="60" t="s">
        <v>625</v>
      </c>
      <c r="C253" s="60" t="s">
        <v>82</v>
      </c>
      <c r="D253" s="61">
        <v>670</v>
      </c>
      <c r="E253" s="61">
        <v>6117.2</v>
      </c>
      <c r="F253" s="61">
        <v>5424.98</v>
      </c>
      <c r="G253" s="61"/>
      <c r="H253" s="61"/>
      <c r="I253" s="61"/>
      <c r="J253" s="80">
        <f t="shared" si="19"/>
        <v>-100</v>
      </c>
      <c r="K253" s="80">
        <f t="shared" si="20"/>
        <v>-100</v>
      </c>
      <c r="L253" s="80">
        <f t="shared" si="20"/>
        <v>-100.00000000000001</v>
      </c>
      <c r="M253" s="80">
        <f t="shared" si="21"/>
        <v>9.1301492537313429</v>
      </c>
      <c r="O253" s="80">
        <f t="shared" si="23"/>
        <v>8.0969850746268648</v>
      </c>
    </row>
    <row r="254" spans="1:16" ht="11.25" customHeight="1">
      <c r="A254" s="60" t="s">
        <v>434</v>
      </c>
      <c r="B254" s="60" t="s">
        <v>764</v>
      </c>
      <c r="C254" s="60" t="s">
        <v>47</v>
      </c>
      <c r="D254" s="61"/>
      <c r="E254" s="61"/>
      <c r="F254" s="61"/>
      <c r="G254" s="61">
        <v>600</v>
      </c>
      <c r="H254" s="61">
        <v>3544.23</v>
      </c>
      <c r="I254" s="61">
        <v>3326.86</v>
      </c>
      <c r="N254" s="80">
        <f t="shared" si="22"/>
        <v>5.9070499999999999</v>
      </c>
      <c r="P254" s="80">
        <f t="shared" si="24"/>
        <v>5.5447666666666668</v>
      </c>
    </row>
    <row r="255" spans="1:16" ht="11.25" customHeight="1">
      <c r="A255" s="60" t="s">
        <v>533</v>
      </c>
      <c r="B255" s="60" t="s">
        <v>765</v>
      </c>
      <c r="C255" s="60" t="s">
        <v>62</v>
      </c>
      <c r="D255" s="61"/>
      <c r="E255" s="61"/>
      <c r="F255" s="61"/>
      <c r="G255" s="61">
        <v>364.3</v>
      </c>
      <c r="H255" s="61">
        <v>4074.75</v>
      </c>
      <c r="I255" s="61">
        <v>3753.5</v>
      </c>
      <c r="N255" s="80">
        <f t="shared" si="22"/>
        <v>11.185149601976393</v>
      </c>
      <c r="P255" s="80">
        <f t="shared" si="24"/>
        <v>10.303321438374965</v>
      </c>
    </row>
    <row r="256" spans="1:16" ht="11.25" customHeight="1">
      <c r="A256" s="60" t="s">
        <v>533</v>
      </c>
      <c r="B256" s="60" t="s">
        <v>765</v>
      </c>
      <c r="C256" s="60" t="s">
        <v>151</v>
      </c>
      <c r="D256" s="61"/>
      <c r="E256" s="61"/>
      <c r="F256" s="61"/>
      <c r="G256" s="61">
        <v>422.5</v>
      </c>
      <c r="H256" s="61">
        <v>1056.75</v>
      </c>
      <c r="I256" s="61">
        <v>1013.07</v>
      </c>
      <c r="N256" s="80">
        <f t="shared" si="22"/>
        <v>2.5011834319526627</v>
      </c>
      <c r="P256" s="80">
        <f t="shared" si="24"/>
        <v>2.3977988165680473</v>
      </c>
    </row>
    <row r="257" spans="1:16" ht="11.25" customHeight="1">
      <c r="A257" s="60" t="s">
        <v>436</v>
      </c>
      <c r="B257" s="60" t="s">
        <v>419</v>
      </c>
      <c r="C257" s="60" t="s">
        <v>47</v>
      </c>
      <c r="D257" s="61">
        <v>76964</v>
      </c>
      <c r="E257" s="61">
        <v>527841.34</v>
      </c>
      <c r="F257" s="61">
        <v>468734.46</v>
      </c>
      <c r="G257" s="61">
        <v>429298.4</v>
      </c>
      <c r="H257" s="61">
        <v>2456382.6</v>
      </c>
      <c r="I257" s="61">
        <v>2246349.6</v>
      </c>
      <c r="J257" s="80">
        <f t="shared" si="19"/>
        <v>457.79117509484956</v>
      </c>
      <c r="K257" s="80">
        <f t="shared" si="20"/>
        <v>365.36381557382384</v>
      </c>
      <c r="L257" s="80">
        <f t="shared" si="20"/>
        <v>379.23713566952171</v>
      </c>
      <c r="M257" s="80">
        <f t="shared" si="21"/>
        <v>6.8582888103528914</v>
      </c>
      <c r="N257" s="80">
        <f t="shared" si="22"/>
        <v>5.7218536104490489</v>
      </c>
      <c r="O257" s="80">
        <f t="shared" si="23"/>
        <v>6.090307936177954</v>
      </c>
      <c r="P257" s="80">
        <f t="shared" si="24"/>
        <v>5.2326065040074692</v>
      </c>
    </row>
    <row r="258" spans="1:16" ht="11.25" customHeight="1">
      <c r="A258" s="60" t="s">
        <v>436</v>
      </c>
      <c r="B258" s="60" t="s">
        <v>419</v>
      </c>
      <c r="C258" s="60" t="s">
        <v>133</v>
      </c>
      <c r="D258" s="61">
        <v>1471</v>
      </c>
      <c r="E258" s="61">
        <v>9412.76</v>
      </c>
      <c r="F258" s="61">
        <v>8419.24</v>
      </c>
      <c r="G258" s="61">
        <v>21308</v>
      </c>
      <c r="H258" s="61">
        <v>95141.24</v>
      </c>
      <c r="I258" s="61">
        <v>86008.31</v>
      </c>
      <c r="J258" s="80">
        <f t="shared" si="19"/>
        <v>1348.5384092454112</v>
      </c>
      <c r="K258" s="80">
        <f t="shared" si="20"/>
        <v>910.76878620085938</v>
      </c>
      <c r="L258" s="80">
        <f t="shared" si="20"/>
        <v>921.56857388552874</v>
      </c>
      <c r="M258" s="80">
        <f t="shared" si="21"/>
        <v>6.3988851121685926</v>
      </c>
      <c r="N258" s="80">
        <f t="shared" si="22"/>
        <v>4.465047869344847</v>
      </c>
      <c r="O258" s="80">
        <f t="shared" si="23"/>
        <v>5.7234806254248811</v>
      </c>
      <c r="P258" s="80">
        <f t="shared" si="24"/>
        <v>4.0364327951942931</v>
      </c>
    </row>
    <row r="259" spans="1:16" ht="11.25" customHeight="1">
      <c r="A259" s="60" t="s">
        <v>436</v>
      </c>
      <c r="B259" s="60" t="s">
        <v>419</v>
      </c>
      <c r="C259" s="60" t="s">
        <v>63</v>
      </c>
      <c r="D259" s="61"/>
      <c r="E259" s="61"/>
      <c r="F259" s="61"/>
      <c r="G259" s="61">
        <v>1000</v>
      </c>
      <c r="H259" s="61">
        <v>6162.6</v>
      </c>
      <c r="I259" s="61">
        <v>5425</v>
      </c>
      <c r="N259" s="80">
        <f t="shared" si="22"/>
        <v>6.1626000000000003</v>
      </c>
      <c r="P259" s="80">
        <f t="shared" si="24"/>
        <v>5.4249999999999998</v>
      </c>
    </row>
    <row r="260" spans="1:16" ht="11.25" customHeight="1">
      <c r="A260" s="60" t="s">
        <v>436</v>
      </c>
      <c r="B260" s="60" t="s">
        <v>419</v>
      </c>
      <c r="C260" s="60" t="s">
        <v>134</v>
      </c>
      <c r="D260" s="61">
        <v>12000</v>
      </c>
      <c r="E260" s="61">
        <v>54993.47</v>
      </c>
      <c r="F260" s="61">
        <v>50578.12</v>
      </c>
      <c r="G260" s="61">
        <v>17000</v>
      </c>
      <c r="H260" s="61">
        <v>70932.59</v>
      </c>
      <c r="I260" s="61">
        <v>66122.820000000007</v>
      </c>
      <c r="J260" s="80">
        <f t="shared" si="19"/>
        <v>41.666666666666664</v>
      </c>
      <c r="K260" s="80">
        <f t="shared" si="20"/>
        <v>28.983659332644393</v>
      </c>
      <c r="L260" s="80">
        <f t="shared" si="20"/>
        <v>30.734040727492449</v>
      </c>
      <c r="M260" s="80">
        <f t="shared" si="21"/>
        <v>4.5827891666666671</v>
      </c>
      <c r="N260" s="80">
        <f t="shared" si="22"/>
        <v>4.1725052941176468</v>
      </c>
      <c r="O260" s="80">
        <f t="shared" si="23"/>
        <v>4.2148433333333335</v>
      </c>
      <c r="P260" s="80">
        <f t="shared" si="24"/>
        <v>3.8895776470588239</v>
      </c>
    </row>
    <row r="261" spans="1:16" ht="11.25" customHeight="1">
      <c r="A261" s="60" t="s">
        <v>436</v>
      </c>
      <c r="B261" s="60" t="s">
        <v>419</v>
      </c>
      <c r="C261" s="60" t="s">
        <v>62</v>
      </c>
      <c r="D261" s="61">
        <v>5</v>
      </c>
      <c r="E261" s="61">
        <v>0.2</v>
      </c>
      <c r="F261" s="61">
        <v>0.18</v>
      </c>
      <c r="G261" s="61">
        <v>6004.3</v>
      </c>
      <c r="H261" s="61">
        <v>31520</v>
      </c>
      <c r="I261" s="61">
        <v>28228.63</v>
      </c>
      <c r="J261" s="80">
        <f t="shared" si="19"/>
        <v>119986</v>
      </c>
      <c r="K261" s="80">
        <f t="shared" si="20"/>
        <v>15759900</v>
      </c>
      <c r="L261" s="80">
        <f t="shared" si="20"/>
        <v>15682472.222222222</v>
      </c>
      <c r="M261" s="80">
        <f t="shared" si="21"/>
        <v>0.04</v>
      </c>
      <c r="N261" s="80">
        <f t="shared" si="22"/>
        <v>5.2495711406825105</v>
      </c>
      <c r="O261" s="80">
        <f t="shared" si="23"/>
        <v>3.5999999999999997E-2</v>
      </c>
      <c r="P261" s="80">
        <f t="shared" si="24"/>
        <v>4.7014023283313628</v>
      </c>
    </row>
    <row r="262" spans="1:16" ht="11.25" customHeight="1">
      <c r="A262" s="60" t="s">
        <v>436</v>
      </c>
      <c r="B262" s="60" t="s">
        <v>419</v>
      </c>
      <c r="C262" s="60" t="s">
        <v>53</v>
      </c>
      <c r="D262" s="61">
        <v>2333</v>
      </c>
      <c r="E262" s="61">
        <v>14420.73</v>
      </c>
      <c r="F262" s="61">
        <v>12902.77</v>
      </c>
      <c r="G262" s="61">
        <v>6840</v>
      </c>
      <c r="H262" s="61">
        <v>37306.959999999999</v>
      </c>
      <c r="I262" s="61">
        <v>33416.31</v>
      </c>
      <c r="J262" s="80">
        <f t="shared" ref="J262:J325" si="25">(G262-D262)*100/D262</f>
        <v>193.1847406772396</v>
      </c>
      <c r="K262" s="80">
        <f t="shared" ref="K262:L325" si="26">(H262-E262)*100/E262</f>
        <v>158.70368559705369</v>
      </c>
      <c r="L262" s="80">
        <f t="shared" si="26"/>
        <v>158.98555116459485</v>
      </c>
      <c r="M262" s="80">
        <f t="shared" ref="M262:M325" si="27">E262/D262</f>
        <v>6.1811958851264466</v>
      </c>
      <c r="N262" s="80">
        <f t="shared" ref="N262:N325" si="28">H262/G262</f>
        <v>5.4542339181286552</v>
      </c>
      <c r="O262" s="80">
        <f t="shared" ref="O262:O325" si="29">F262/D262</f>
        <v>5.5305486498071152</v>
      </c>
      <c r="P262" s="80">
        <f t="shared" ref="P262:P325" si="30">I262/G262</f>
        <v>4.8854254385964913</v>
      </c>
    </row>
    <row r="263" spans="1:16" ht="11.25" customHeight="1">
      <c r="A263" s="60" t="s">
        <v>436</v>
      </c>
      <c r="B263" s="60" t="s">
        <v>419</v>
      </c>
      <c r="C263" s="60" t="s">
        <v>100</v>
      </c>
      <c r="D263" s="61"/>
      <c r="E263" s="61"/>
      <c r="F263" s="61"/>
      <c r="G263" s="61">
        <v>100</v>
      </c>
      <c r="H263" s="61">
        <v>524.58000000000004</v>
      </c>
      <c r="I263" s="61">
        <v>482.43</v>
      </c>
      <c r="N263" s="80">
        <f t="shared" si="28"/>
        <v>5.2458</v>
      </c>
      <c r="P263" s="80">
        <f t="shared" si="30"/>
        <v>4.8243</v>
      </c>
    </row>
    <row r="264" spans="1:16" ht="11.25" customHeight="1">
      <c r="A264" s="60" t="s">
        <v>436</v>
      </c>
      <c r="B264" s="60" t="s">
        <v>419</v>
      </c>
      <c r="C264" s="60" t="s">
        <v>51</v>
      </c>
      <c r="D264" s="61">
        <v>3500</v>
      </c>
      <c r="E264" s="61">
        <v>18591.7</v>
      </c>
      <c r="F264" s="61">
        <v>16910</v>
      </c>
      <c r="G264" s="61">
        <v>5500</v>
      </c>
      <c r="H264" s="61">
        <v>28857.57</v>
      </c>
      <c r="I264" s="61">
        <v>25039.279999999999</v>
      </c>
      <c r="J264" s="80">
        <f t="shared" si="25"/>
        <v>57.142857142857146</v>
      </c>
      <c r="K264" s="80">
        <f t="shared" si="26"/>
        <v>55.217489524895512</v>
      </c>
      <c r="L264" s="80">
        <f t="shared" si="26"/>
        <v>48.073802483737424</v>
      </c>
      <c r="M264" s="80">
        <f t="shared" si="27"/>
        <v>5.3119142857142858</v>
      </c>
      <c r="N264" s="80">
        <f t="shared" si="28"/>
        <v>5.2468309090909093</v>
      </c>
      <c r="O264" s="80">
        <f t="shared" si="29"/>
        <v>4.8314285714285718</v>
      </c>
      <c r="P264" s="80">
        <f t="shared" si="30"/>
        <v>4.5525963636363631</v>
      </c>
    </row>
    <row r="265" spans="1:16" ht="11.25" customHeight="1">
      <c r="A265" s="60" t="s">
        <v>436</v>
      </c>
      <c r="B265" s="60" t="s">
        <v>419</v>
      </c>
      <c r="C265" s="60" t="s">
        <v>55</v>
      </c>
      <c r="D265" s="61">
        <v>5940</v>
      </c>
      <c r="E265" s="61">
        <v>37014.57</v>
      </c>
      <c r="F265" s="61">
        <v>33222.97</v>
      </c>
      <c r="G265" s="61">
        <v>32063.8</v>
      </c>
      <c r="H265" s="61">
        <v>178145.51</v>
      </c>
      <c r="I265" s="61">
        <v>161474.47</v>
      </c>
      <c r="J265" s="80">
        <f t="shared" si="25"/>
        <v>439.79461279461282</v>
      </c>
      <c r="K265" s="80">
        <f t="shared" si="26"/>
        <v>381.28482919023509</v>
      </c>
      <c r="L265" s="80">
        <f t="shared" si="26"/>
        <v>386.03261538628243</v>
      </c>
      <c r="M265" s="80">
        <f t="shared" si="27"/>
        <v>6.2314090909090911</v>
      </c>
      <c r="N265" s="80">
        <f t="shared" si="28"/>
        <v>5.5559699723675928</v>
      </c>
      <c r="O265" s="80">
        <f t="shared" si="29"/>
        <v>5.5930925925925932</v>
      </c>
      <c r="P265" s="80">
        <f t="shared" si="30"/>
        <v>5.0360365895495853</v>
      </c>
    </row>
    <row r="266" spans="1:16" ht="11.25" customHeight="1">
      <c r="A266" s="60" t="s">
        <v>436</v>
      </c>
      <c r="B266" s="60" t="s">
        <v>419</v>
      </c>
      <c r="C266" s="60" t="s">
        <v>121</v>
      </c>
      <c r="D266" s="61">
        <v>2000</v>
      </c>
      <c r="E266" s="61">
        <v>10407.49</v>
      </c>
      <c r="F266" s="61">
        <v>9348</v>
      </c>
      <c r="G266" s="61"/>
      <c r="H266" s="61"/>
      <c r="I266" s="61"/>
      <c r="J266" s="80">
        <f t="shared" si="25"/>
        <v>-100</v>
      </c>
      <c r="K266" s="80">
        <f t="shared" si="26"/>
        <v>-100</v>
      </c>
      <c r="L266" s="80">
        <f t="shared" si="26"/>
        <v>-100</v>
      </c>
      <c r="M266" s="80">
        <f t="shared" si="27"/>
        <v>5.2037449999999996</v>
      </c>
      <c r="O266" s="80">
        <f t="shared" si="29"/>
        <v>4.6740000000000004</v>
      </c>
    </row>
    <row r="267" spans="1:16" ht="11.25" customHeight="1">
      <c r="A267" s="60" t="s">
        <v>436</v>
      </c>
      <c r="B267" s="60" t="s">
        <v>419</v>
      </c>
      <c r="C267" s="60" t="s">
        <v>607</v>
      </c>
      <c r="D267" s="61">
        <v>1800</v>
      </c>
      <c r="E267" s="61">
        <v>9514.7099999999991</v>
      </c>
      <c r="F267" s="61">
        <v>8400</v>
      </c>
      <c r="G267" s="61">
        <v>3850</v>
      </c>
      <c r="H267" s="61">
        <v>20631.59</v>
      </c>
      <c r="I267" s="61">
        <v>18929.189999999999</v>
      </c>
      <c r="J267" s="80">
        <f t="shared" si="25"/>
        <v>113.88888888888889</v>
      </c>
      <c r="K267" s="80">
        <f t="shared" si="26"/>
        <v>116.83887370187847</v>
      </c>
      <c r="L267" s="80">
        <f t="shared" si="26"/>
        <v>125.34749999999997</v>
      </c>
      <c r="M267" s="80">
        <f t="shared" si="27"/>
        <v>5.2859499999999997</v>
      </c>
      <c r="N267" s="80">
        <f t="shared" si="28"/>
        <v>5.3588545454545455</v>
      </c>
      <c r="O267" s="80">
        <f t="shared" si="29"/>
        <v>4.666666666666667</v>
      </c>
      <c r="P267" s="80">
        <f t="shared" si="30"/>
        <v>4.9166727272727266</v>
      </c>
    </row>
    <row r="268" spans="1:16" ht="11.25" customHeight="1">
      <c r="A268" s="60" t="s">
        <v>436</v>
      </c>
      <c r="B268" s="60" t="s">
        <v>419</v>
      </c>
      <c r="C268" s="60" t="s">
        <v>41</v>
      </c>
      <c r="D268" s="61">
        <v>51590</v>
      </c>
      <c r="E268" s="61">
        <v>283077.14</v>
      </c>
      <c r="F268" s="61">
        <v>252332.19</v>
      </c>
      <c r="G268" s="61">
        <v>53396</v>
      </c>
      <c r="H268" s="61">
        <v>287197.96000000002</v>
      </c>
      <c r="I268" s="61">
        <v>259559.95</v>
      </c>
      <c r="J268" s="80">
        <f t="shared" si="25"/>
        <v>3.5006784260515604</v>
      </c>
      <c r="K268" s="80">
        <f t="shared" si="26"/>
        <v>1.4557233409946162</v>
      </c>
      <c r="L268" s="80">
        <f t="shared" si="26"/>
        <v>2.8643828597532521</v>
      </c>
      <c r="M268" s="80">
        <f t="shared" si="27"/>
        <v>5.4870544679201396</v>
      </c>
      <c r="N268" s="80">
        <f t="shared" si="28"/>
        <v>5.3786418458311491</v>
      </c>
      <c r="O268" s="80">
        <f t="shared" si="29"/>
        <v>4.8911066098081024</v>
      </c>
      <c r="P268" s="80">
        <f t="shared" si="30"/>
        <v>4.8610373436212448</v>
      </c>
    </row>
    <row r="269" spans="1:16" ht="11.25" customHeight="1">
      <c r="A269" s="60" t="s">
        <v>436</v>
      </c>
      <c r="B269" s="60" t="s">
        <v>419</v>
      </c>
      <c r="C269" s="60" t="s">
        <v>91</v>
      </c>
      <c r="D269" s="61">
        <v>15</v>
      </c>
      <c r="E269" s="61">
        <v>120</v>
      </c>
      <c r="F269" s="61">
        <v>106.33</v>
      </c>
      <c r="G269" s="61">
        <v>25</v>
      </c>
      <c r="H269" s="61">
        <v>203.18</v>
      </c>
      <c r="I269" s="61">
        <v>190.21</v>
      </c>
      <c r="J269" s="80">
        <f t="shared" si="25"/>
        <v>66.666666666666671</v>
      </c>
      <c r="K269" s="80">
        <f t="shared" si="26"/>
        <v>69.316666666666663</v>
      </c>
      <c r="L269" s="80">
        <f t="shared" si="26"/>
        <v>78.886485469763954</v>
      </c>
      <c r="M269" s="80">
        <f t="shared" si="27"/>
        <v>8</v>
      </c>
      <c r="N269" s="80">
        <f t="shared" si="28"/>
        <v>8.1272000000000002</v>
      </c>
      <c r="O269" s="80">
        <f t="shared" si="29"/>
        <v>7.0886666666666667</v>
      </c>
      <c r="P269" s="80">
        <f t="shared" si="30"/>
        <v>7.6084000000000005</v>
      </c>
    </row>
    <row r="270" spans="1:16" ht="11.25" customHeight="1">
      <c r="A270" s="60" t="s">
        <v>436</v>
      </c>
      <c r="B270" s="60" t="s">
        <v>419</v>
      </c>
      <c r="C270" s="60" t="s">
        <v>45</v>
      </c>
      <c r="D270" s="61">
        <v>1500</v>
      </c>
      <c r="E270" s="61">
        <v>11025</v>
      </c>
      <c r="F270" s="61">
        <v>9601.65</v>
      </c>
      <c r="G270" s="61"/>
      <c r="H270" s="61"/>
      <c r="I270" s="61"/>
      <c r="J270" s="80">
        <f t="shared" si="25"/>
        <v>-100</v>
      </c>
      <c r="K270" s="80">
        <f t="shared" si="26"/>
        <v>-100</v>
      </c>
      <c r="L270" s="80">
        <f t="shared" si="26"/>
        <v>-100</v>
      </c>
      <c r="M270" s="80">
        <f t="shared" si="27"/>
        <v>7.35</v>
      </c>
      <c r="O270" s="80">
        <f t="shared" si="29"/>
        <v>6.4010999999999996</v>
      </c>
    </row>
    <row r="271" spans="1:16" ht="11.25" customHeight="1">
      <c r="A271" s="60" t="s">
        <v>436</v>
      </c>
      <c r="B271" s="60" t="s">
        <v>419</v>
      </c>
      <c r="C271" s="60" t="s">
        <v>44</v>
      </c>
      <c r="D271" s="61">
        <v>4880</v>
      </c>
      <c r="E271" s="61">
        <v>26996.34</v>
      </c>
      <c r="F271" s="61">
        <v>23913.200000000001</v>
      </c>
      <c r="G271" s="61">
        <v>10080</v>
      </c>
      <c r="H271" s="61">
        <v>51777.440000000002</v>
      </c>
      <c r="I271" s="61">
        <v>48300</v>
      </c>
      <c r="J271" s="80">
        <f t="shared" si="25"/>
        <v>106.55737704918033</v>
      </c>
      <c r="K271" s="80">
        <f t="shared" si="26"/>
        <v>91.794295078518047</v>
      </c>
      <c r="L271" s="80">
        <f t="shared" si="26"/>
        <v>101.98049612766171</v>
      </c>
      <c r="M271" s="80">
        <f t="shared" si="27"/>
        <v>5.5320368852459021</v>
      </c>
      <c r="N271" s="80">
        <f t="shared" si="28"/>
        <v>5.1366507936507935</v>
      </c>
      <c r="O271" s="80">
        <f t="shared" si="29"/>
        <v>4.9002459016393445</v>
      </c>
      <c r="P271" s="80">
        <f t="shared" si="30"/>
        <v>4.791666666666667</v>
      </c>
    </row>
    <row r="272" spans="1:16" ht="11.25" customHeight="1">
      <c r="A272" s="60" t="s">
        <v>436</v>
      </c>
      <c r="B272" s="60" t="s">
        <v>419</v>
      </c>
      <c r="C272" s="60" t="s">
        <v>729</v>
      </c>
      <c r="D272" s="61">
        <v>3500</v>
      </c>
      <c r="E272" s="61">
        <v>18084.71</v>
      </c>
      <c r="F272" s="61">
        <v>16205.5</v>
      </c>
      <c r="G272" s="61"/>
      <c r="H272" s="61"/>
      <c r="I272" s="61"/>
      <c r="J272" s="80">
        <f t="shared" si="25"/>
        <v>-100</v>
      </c>
      <c r="K272" s="80">
        <f t="shared" si="26"/>
        <v>-100</v>
      </c>
      <c r="L272" s="80">
        <f t="shared" si="26"/>
        <v>-100</v>
      </c>
      <c r="M272" s="80">
        <f t="shared" si="27"/>
        <v>5.1670599999999993</v>
      </c>
      <c r="O272" s="80">
        <f t="shared" si="29"/>
        <v>4.6301428571428573</v>
      </c>
    </row>
    <row r="273" spans="1:16" ht="11.25" customHeight="1">
      <c r="A273" s="60" t="s">
        <v>436</v>
      </c>
      <c r="B273" s="60" t="s">
        <v>419</v>
      </c>
      <c r="C273" s="60" t="s">
        <v>60</v>
      </c>
      <c r="D273" s="61">
        <v>12150</v>
      </c>
      <c r="E273" s="61">
        <v>73642.559999999998</v>
      </c>
      <c r="F273" s="61">
        <v>66209.42</v>
      </c>
      <c r="G273" s="61">
        <v>22050</v>
      </c>
      <c r="H273" s="61">
        <v>114030.04</v>
      </c>
      <c r="I273" s="61">
        <v>101798.2</v>
      </c>
      <c r="J273" s="80">
        <f t="shared" si="25"/>
        <v>81.481481481481481</v>
      </c>
      <c r="K273" s="80">
        <f t="shared" si="26"/>
        <v>54.842580160168247</v>
      </c>
      <c r="L273" s="80">
        <f t="shared" si="26"/>
        <v>53.751837729434875</v>
      </c>
      <c r="M273" s="80">
        <f t="shared" si="27"/>
        <v>6.0611160493827159</v>
      </c>
      <c r="N273" s="80">
        <f t="shared" si="28"/>
        <v>5.1714303854875281</v>
      </c>
      <c r="O273" s="80">
        <f t="shared" si="29"/>
        <v>5.4493349794238686</v>
      </c>
      <c r="P273" s="80">
        <f t="shared" si="30"/>
        <v>4.6166984126984127</v>
      </c>
    </row>
    <row r="274" spans="1:16" ht="11.25" customHeight="1">
      <c r="A274" s="60" t="s">
        <v>436</v>
      </c>
      <c r="B274" s="60" t="s">
        <v>419</v>
      </c>
      <c r="C274" s="60" t="s">
        <v>42</v>
      </c>
      <c r="D274" s="61">
        <v>17694</v>
      </c>
      <c r="E274" s="61">
        <v>119186.78</v>
      </c>
      <c r="F274" s="61">
        <v>106670.71</v>
      </c>
      <c r="G274" s="61">
        <v>25518</v>
      </c>
      <c r="H274" s="61">
        <v>169005.64</v>
      </c>
      <c r="I274" s="61">
        <v>150270.17000000001</v>
      </c>
      <c r="J274" s="80">
        <f t="shared" si="25"/>
        <v>44.218379111563245</v>
      </c>
      <c r="K274" s="80">
        <f t="shared" si="26"/>
        <v>41.798981397097918</v>
      </c>
      <c r="L274" s="80">
        <f t="shared" si="26"/>
        <v>40.872944409950968</v>
      </c>
      <c r="M274" s="80">
        <f t="shared" si="27"/>
        <v>6.7359997739346671</v>
      </c>
      <c r="N274" s="80">
        <f t="shared" si="28"/>
        <v>6.6229971000862138</v>
      </c>
      <c r="O274" s="80">
        <f t="shared" si="29"/>
        <v>6.0286373912060593</v>
      </c>
      <c r="P274" s="80">
        <f t="shared" si="30"/>
        <v>5.8887910494552873</v>
      </c>
    </row>
    <row r="275" spans="1:16" ht="11.25" customHeight="1">
      <c r="A275" s="60" t="s">
        <v>436</v>
      </c>
      <c r="B275" s="60" t="s">
        <v>419</v>
      </c>
      <c r="C275" s="60" t="s">
        <v>102</v>
      </c>
      <c r="D275" s="61">
        <v>7000</v>
      </c>
      <c r="E275" s="61">
        <v>41035</v>
      </c>
      <c r="F275" s="61">
        <v>37079.449999999997</v>
      </c>
      <c r="G275" s="61">
        <v>2390</v>
      </c>
      <c r="H275" s="61">
        <v>13259</v>
      </c>
      <c r="I275" s="61">
        <v>11242.08</v>
      </c>
      <c r="J275" s="80">
        <f t="shared" si="25"/>
        <v>-65.857142857142861</v>
      </c>
      <c r="K275" s="80">
        <f t="shared" si="26"/>
        <v>-67.688558547581337</v>
      </c>
      <c r="L275" s="80">
        <f t="shared" si="26"/>
        <v>-69.681103684116124</v>
      </c>
      <c r="M275" s="80">
        <f t="shared" si="27"/>
        <v>5.8621428571428575</v>
      </c>
      <c r="N275" s="80">
        <f t="shared" si="28"/>
        <v>5.5476987447698747</v>
      </c>
      <c r="O275" s="80">
        <f t="shared" si="29"/>
        <v>5.2970642857142849</v>
      </c>
      <c r="P275" s="80">
        <f t="shared" si="30"/>
        <v>4.7037991631799159</v>
      </c>
    </row>
    <row r="276" spans="1:16" ht="11.25" customHeight="1">
      <c r="A276" s="60" t="s">
        <v>436</v>
      </c>
      <c r="B276" s="60" t="s">
        <v>419</v>
      </c>
      <c r="C276" s="60" t="s">
        <v>84</v>
      </c>
      <c r="D276" s="61">
        <v>106400</v>
      </c>
      <c r="E276" s="61">
        <v>494561.97</v>
      </c>
      <c r="F276" s="61">
        <v>445642.9</v>
      </c>
      <c r="G276" s="61"/>
      <c r="H276" s="61"/>
      <c r="I276" s="61"/>
      <c r="J276" s="80">
        <f t="shared" si="25"/>
        <v>-100</v>
      </c>
      <c r="K276" s="80">
        <f t="shared" si="26"/>
        <v>-100</v>
      </c>
      <c r="L276" s="80">
        <f t="shared" si="26"/>
        <v>-100</v>
      </c>
      <c r="M276" s="80">
        <f t="shared" si="27"/>
        <v>4.6481388157894736</v>
      </c>
      <c r="O276" s="80">
        <f t="shared" si="29"/>
        <v>4.1883731203007519</v>
      </c>
    </row>
    <row r="277" spans="1:16" ht="11.25" customHeight="1">
      <c r="A277" s="60" t="s">
        <v>436</v>
      </c>
      <c r="B277" s="60" t="s">
        <v>419</v>
      </c>
      <c r="C277" s="60" t="s">
        <v>94</v>
      </c>
      <c r="D277" s="61"/>
      <c r="E277" s="61"/>
      <c r="F277" s="61"/>
      <c r="G277" s="61">
        <v>3000</v>
      </c>
      <c r="H277" s="61">
        <v>11627.94</v>
      </c>
      <c r="I277" s="61">
        <v>10972.5</v>
      </c>
      <c r="N277" s="80">
        <f t="shared" si="28"/>
        <v>3.8759800000000002</v>
      </c>
      <c r="P277" s="80">
        <f t="shared" si="30"/>
        <v>3.6575000000000002</v>
      </c>
    </row>
    <row r="278" spans="1:16" ht="11.25" customHeight="1">
      <c r="A278" s="60" t="s">
        <v>436</v>
      </c>
      <c r="B278" s="60" t="s">
        <v>419</v>
      </c>
      <c r="C278" s="60" t="s">
        <v>70</v>
      </c>
      <c r="D278" s="61">
        <v>7510</v>
      </c>
      <c r="E278" s="61">
        <v>38849.160000000003</v>
      </c>
      <c r="F278" s="61">
        <v>34707.480000000003</v>
      </c>
      <c r="G278" s="61">
        <v>17745</v>
      </c>
      <c r="H278" s="61">
        <v>83422.03</v>
      </c>
      <c r="I278" s="61">
        <v>76304.649999999994</v>
      </c>
      <c r="J278" s="80">
        <f t="shared" si="25"/>
        <v>136.28495339547271</v>
      </c>
      <c r="K278" s="80">
        <f t="shared" si="26"/>
        <v>114.73316282771621</v>
      </c>
      <c r="L278" s="80">
        <f t="shared" si="26"/>
        <v>119.85073534581015</v>
      </c>
      <c r="M278" s="80">
        <f t="shared" si="27"/>
        <v>5.172990679094541</v>
      </c>
      <c r="N278" s="80">
        <f t="shared" si="28"/>
        <v>4.7011569456184841</v>
      </c>
      <c r="O278" s="80">
        <f t="shared" si="29"/>
        <v>4.6215019973368845</v>
      </c>
      <c r="P278" s="80">
        <f t="shared" si="30"/>
        <v>4.3000648069878835</v>
      </c>
    </row>
    <row r="279" spans="1:16" ht="11.25" customHeight="1">
      <c r="A279" s="60" t="s">
        <v>436</v>
      </c>
      <c r="B279" s="60" t="s">
        <v>419</v>
      </c>
      <c r="C279" s="60" t="s">
        <v>66</v>
      </c>
      <c r="D279" s="61">
        <v>46530</v>
      </c>
      <c r="E279" s="61">
        <v>228397.15</v>
      </c>
      <c r="F279" s="61">
        <v>205206.3</v>
      </c>
      <c r="G279" s="61">
        <v>50650</v>
      </c>
      <c r="H279" s="61">
        <v>239348.24</v>
      </c>
      <c r="I279" s="61">
        <v>207030.31</v>
      </c>
      <c r="J279" s="80">
        <f t="shared" si="25"/>
        <v>8.8545024715237481</v>
      </c>
      <c r="K279" s="80">
        <f t="shared" si="26"/>
        <v>4.7947577279313665</v>
      </c>
      <c r="L279" s="80">
        <f t="shared" si="26"/>
        <v>0.88886647242312222</v>
      </c>
      <c r="M279" s="80">
        <f t="shared" si="27"/>
        <v>4.9085998280679126</v>
      </c>
      <c r="N279" s="80">
        <f t="shared" si="28"/>
        <v>4.7255328726554788</v>
      </c>
      <c r="O279" s="80">
        <f t="shared" si="29"/>
        <v>4.4101934235976783</v>
      </c>
      <c r="P279" s="80">
        <f t="shared" si="30"/>
        <v>4.0874691016781837</v>
      </c>
    </row>
    <row r="280" spans="1:16" ht="11.25" customHeight="1">
      <c r="A280" s="60" t="s">
        <v>436</v>
      </c>
      <c r="B280" s="60" t="s">
        <v>419</v>
      </c>
      <c r="C280" s="60" t="s">
        <v>352</v>
      </c>
      <c r="D280" s="61">
        <v>2300</v>
      </c>
      <c r="E280" s="61">
        <v>13330.57</v>
      </c>
      <c r="F280" s="61">
        <v>11776.77</v>
      </c>
      <c r="G280" s="61">
        <v>6100</v>
      </c>
      <c r="H280" s="61">
        <v>31254.42</v>
      </c>
      <c r="I280" s="61">
        <v>28888.799999999999</v>
      </c>
      <c r="J280" s="80">
        <f t="shared" si="25"/>
        <v>165.21739130434781</v>
      </c>
      <c r="K280" s="80">
        <f t="shared" si="26"/>
        <v>134.45674115960531</v>
      </c>
      <c r="L280" s="80">
        <f t="shared" si="26"/>
        <v>145.30325377841291</v>
      </c>
      <c r="M280" s="80">
        <f t="shared" si="27"/>
        <v>5.7958999999999996</v>
      </c>
      <c r="N280" s="80">
        <f t="shared" si="28"/>
        <v>5.1236754098360651</v>
      </c>
      <c r="O280" s="80">
        <f t="shared" si="29"/>
        <v>5.1203347826086958</v>
      </c>
      <c r="P280" s="80">
        <f t="shared" si="30"/>
        <v>4.7358688524590162</v>
      </c>
    </row>
    <row r="281" spans="1:16" ht="11.25" customHeight="1">
      <c r="A281" s="60" t="s">
        <v>436</v>
      </c>
      <c r="B281" s="60" t="s">
        <v>419</v>
      </c>
      <c r="C281" s="60" t="s">
        <v>525</v>
      </c>
      <c r="D281" s="61">
        <v>12330</v>
      </c>
      <c r="E281" s="61">
        <v>71055.59</v>
      </c>
      <c r="F281" s="61">
        <v>63081.34</v>
      </c>
      <c r="G281" s="61">
        <v>13040</v>
      </c>
      <c r="H281" s="61">
        <v>65366.43</v>
      </c>
      <c r="I281" s="61">
        <v>58090.62</v>
      </c>
      <c r="J281" s="80">
        <f t="shared" si="25"/>
        <v>5.7583130575831305</v>
      </c>
      <c r="K281" s="80">
        <f t="shared" si="26"/>
        <v>-8.0066325534697498</v>
      </c>
      <c r="L281" s="80">
        <f t="shared" si="26"/>
        <v>-7.9115630707908142</v>
      </c>
      <c r="M281" s="80">
        <f t="shared" si="27"/>
        <v>5.7628215733982158</v>
      </c>
      <c r="N281" s="80">
        <f t="shared" si="28"/>
        <v>5.0127630368098162</v>
      </c>
      <c r="O281" s="80">
        <f t="shared" si="29"/>
        <v>5.1160859691808591</v>
      </c>
      <c r="P281" s="80">
        <f t="shared" si="30"/>
        <v>4.4548021472392643</v>
      </c>
    </row>
    <row r="282" spans="1:16" ht="11.25" customHeight="1">
      <c r="A282" s="60" t="s">
        <v>436</v>
      </c>
      <c r="B282" s="60" t="s">
        <v>419</v>
      </c>
      <c r="C282" s="60" t="s">
        <v>621</v>
      </c>
      <c r="D282" s="61">
        <v>27540</v>
      </c>
      <c r="E282" s="61">
        <v>143899.68</v>
      </c>
      <c r="F282" s="61">
        <v>129781.4</v>
      </c>
      <c r="G282" s="61">
        <v>18170</v>
      </c>
      <c r="H282" s="61">
        <v>76734.399999999994</v>
      </c>
      <c r="I282" s="61">
        <v>69386.45</v>
      </c>
      <c r="J282" s="80">
        <f t="shared" si="25"/>
        <v>-34.023238925199706</v>
      </c>
      <c r="K282" s="80">
        <f t="shared" si="26"/>
        <v>-46.675072522746405</v>
      </c>
      <c r="L282" s="80">
        <f t="shared" si="26"/>
        <v>-46.535905761534394</v>
      </c>
      <c r="M282" s="80">
        <f t="shared" si="27"/>
        <v>5.2251154684095855</v>
      </c>
      <c r="N282" s="80">
        <f t="shared" si="28"/>
        <v>4.2231370390753984</v>
      </c>
      <c r="O282" s="80">
        <f t="shared" si="29"/>
        <v>4.7124691358024693</v>
      </c>
      <c r="P282" s="80">
        <f t="shared" si="30"/>
        <v>3.8187369290038524</v>
      </c>
    </row>
    <row r="283" spans="1:16" ht="11.25" customHeight="1">
      <c r="A283" s="60" t="s">
        <v>436</v>
      </c>
      <c r="B283" s="60" t="s">
        <v>419</v>
      </c>
      <c r="C283" s="60" t="s">
        <v>82</v>
      </c>
      <c r="D283" s="61">
        <v>5970</v>
      </c>
      <c r="E283" s="61">
        <v>41713.81</v>
      </c>
      <c r="F283" s="61">
        <v>36843.21</v>
      </c>
      <c r="G283" s="61"/>
      <c r="H283" s="61"/>
      <c r="I283" s="61"/>
      <c r="J283" s="80">
        <f t="shared" si="25"/>
        <v>-100</v>
      </c>
      <c r="K283" s="80">
        <f t="shared" si="26"/>
        <v>-100</v>
      </c>
      <c r="L283" s="80">
        <f t="shared" si="26"/>
        <v>-100</v>
      </c>
      <c r="M283" s="80">
        <f t="shared" si="27"/>
        <v>6.9872378559463986</v>
      </c>
      <c r="O283" s="80">
        <f t="shared" si="29"/>
        <v>6.1713919597989948</v>
      </c>
    </row>
    <row r="284" spans="1:16" ht="11.25" customHeight="1">
      <c r="A284" s="60" t="s">
        <v>436</v>
      </c>
      <c r="B284" s="60" t="s">
        <v>419</v>
      </c>
      <c r="C284" s="60" t="s">
        <v>65</v>
      </c>
      <c r="D284" s="61">
        <v>43210</v>
      </c>
      <c r="E284" s="61">
        <v>182225.21</v>
      </c>
      <c r="F284" s="61">
        <v>161855.45000000001</v>
      </c>
      <c r="G284" s="61">
        <v>206780</v>
      </c>
      <c r="H284" s="61">
        <v>809216</v>
      </c>
      <c r="I284" s="61">
        <v>746466.06</v>
      </c>
      <c r="J284" s="80">
        <f t="shared" si="25"/>
        <v>378.5466327239065</v>
      </c>
      <c r="K284" s="80">
        <f t="shared" si="26"/>
        <v>344.0746700195873</v>
      </c>
      <c r="L284" s="80">
        <f t="shared" si="26"/>
        <v>361.1930336605904</v>
      </c>
      <c r="M284" s="80">
        <f t="shared" si="27"/>
        <v>4.2171999537144176</v>
      </c>
      <c r="N284" s="80">
        <f t="shared" si="28"/>
        <v>3.9134152239094688</v>
      </c>
      <c r="O284" s="80">
        <f t="shared" si="29"/>
        <v>3.7457868548947006</v>
      </c>
      <c r="P284" s="80">
        <f t="shared" si="30"/>
        <v>3.6099528967985299</v>
      </c>
    </row>
    <row r="285" spans="1:16" ht="11.25" customHeight="1">
      <c r="A285" s="60" t="s">
        <v>437</v>
      </c>
      <c r="B285" s="60" t="s">
        <v>280</v>
      </c>
      <c r="C285" s="60" t="s">
        <v>47</v>
      </c>
      <c r="D285" s="61">
        <v>20</v>
      </c>
      <c r="E285" s="61">
        <v>132.79</v>
      </c>
      <c r="F285" s="61">
        <v>117.33</v>
      </c>
      <c r="G285" s="61">
        <v>24600</v>
      </c>
      <c r="H285" s="61">
        <v>29101.18</v>
      </c>
      <c r="I285" s="61">
        <v>26388</v>
      </c>
      <c r="J285" s="80">
        <f t="shared" si="25"/>
        <v>122900</v>
      </c>
      <c r="K285" s="80">
        <f t="shared" si="26"/>
        <v>21815.189396791928</v>
      </c>
      <c r="L285" s="80">
        <f t="shared" si="26"/>
        <v>22390.411659422141</v>
      </c>
      <c r="M285" s="80">
        <f t="shared" si="27"/>
        <v>6.6395</v>
      </c>
      <c r="N285" s="80">
        <f t="shared" si="28"/>
        <v>1.1829747967479676</v>
      </c>
      <c r="O285" s="80">
        <f t="shared" si="29"/>
        <v>5.8665000000000003</v>
      </c>
      <c r="P285" s="80">
        <f t="shared" si="30"/>
        <v>1.0726829268292684</v>
      </c>
    </row>
    <row r="286" spans="1:16" ht="11.25" customHeight="1">
      <c r="A286" s="60" t="s">
        <v>437</v>
      </c>
      <c r="B286" s="60" t="s">
        <v>280</v>
      </c>
      <c r="C286" s="60" t="s">
        <v>63</v>
      </c>
      <c r="D286" s="61"/>
      <c r="E286" s="61"/>
      <c r="F286" s="61"/>
      <c r="G286" s="61">
        <v>9600</v>
      </c>
      <c r="H286" s="61">
        <v>14906.33</v>
      </c>
      <c r="I286" s="61">
        <v>13212</v>
      </c>
      <c r="N286" s="80">
        <f t="shared" si="28"/>
        <v>1.5527427083333334</v>
      </c>
      <c r="P286" s="80">
        <f t="shared" si="30"/>
        <v>1.37625</v>
      </c>
    </row>
    <row r="287" spans="1:16" ht="11.25" customHeight="1">
      <c r="A287" s="60" t="s">
        <v>437</v>
      </c>
      <c r="B287" s="60" t="s">
        <v>280</v>
      </c>
      <c r="C287" s="60" t="s">
        <v>100</v>
      </c>
      <c r="D287" s="61"/>
      <c r="E287" s="61"/>
      <c r="F287" s="61"/>
      <c r="G287" s="61">
        <v>7200</v>
      </c>
      <c r="H287" s="61">
        <v>9567.84</v>
      </c>
      <c r="I287" s="61">
        <v>9000</v>
      </c>
      <c r="N287" s="80">
        <f t="shared" si="28"/>
        <v>1.3288666666666666</v>
      </c>
      <c r="P287" s="80">
        <f t="shared" si="30"/>
        <v>1.25</v>
      </c>
    </row>
    <row r="288" spans="1:16" ht="11.25" customHeight="1">
      <c r="A288" s="60" t="s">
        <v>437</v>
      </c>
      <c r="B288" s="60" t="s">
        <v>280</v>
      </c>
      <c r="C288" s="60" t="s">
        <v>55</v>
      </c>
      <c r="D288" s="61">
        <v>6048</v>
      </c>
      <c r="E288" s="61">
        <v>75420.78</v>
      </c>
      <c r="F288" s="61">
        <v>67062.399999999994</v>
      </c>
      <c r="G288" s="61"/>
      <c r="H288" s="61"/>
      <c r="I288" s="61"/>
      <c r="J288" s="80">
        <f t="shared" si="25"/>
        <v>-100</v>
      </c>
      <c r="K288" s="80">
        <f t="shared" si="26"/>
        <v>-100</v>
      </c>
      <c r="L288" s="80">
        <f t="shared" si="26"/>
        <v>-100</v>
      </c>
      <c r="M288" s="80">
        <f t="shared" si="27"/>
        <v>12.470367063492063</v>
      </c>
      <c r="O288" s="80">
        <f t="shared" si="29"/>
        <v>11.088359788359787</v>
      </c>
    </row>
    <row r="289" spans="1:16" ht="11.25" customHeight="1">
      <c r="A289" s="60" t="s">
        <v>437</v>
      </c>
      <c r="B289" s="60" t="s">
        <v>280</v>
      </c>
      <c r="C289" s="60" t="s">
        <v>607</v>
      </c>
      <c r="D289" s="61"/>
      <c r="E289" s="61"/>
      <c r="F289" s="61"/>
      <c r="G289" s="61">
        <v>1500</v>
      </c>
      <c r="H289" s="61">
        <v>1964.57</v>
      </c>
      <c r="I289" s="61">
        <v>1800</v>
      </c>
      <c r="N289" s="80">
        <f t="shared" si="28"/>
        <v>1.3097133333333333</v>
      </c>
      <c r="P289" s="80">
        <f t="shared" si="30"/>
        <v>1.2</v>
      </c>
    </row>
    <row r="290" spans="1:16" ht="11.25" customHeight="1">
      <c r="A290" s="60" t="s">
        <v>437</v>
      </c>
      <c r="B290" s="60" t="s">
        <v>280</v>
      </c>
      <c r="C290" s="60" t="s">
        <v>41</v>
      </c>
      <c r="D290" s="61"/>
      <c r="E290" s="61"/>
      <c r="F290" s="61"/>
      <c r="G290" s="61">
        <v>18400</v>
      </c>
      <c r="H290" s="61">
        <v>19039.72</v>
      </c>
      <c r="I290" s="61">
        <v>17662</v>
      </c>
      <c r="N290" s="80">
        <f t="shared" si="28"/>
        <v>1.0347673913043478</v>
      </c>
      <c r="P290" s="80">
        <f t="shared" si="30"/>
        <v>0.9598913043478261</v>
      </c>
    </row>
    <row r="291" spans="1:16" ht="11.25" customHeight="1">
      <c r="A291" s="60" t="s">
        <v>437</v>
      </c>
      <c r="B291" s="60" t="s">
        <v>280</v>
      </c>
      <c r="C291" s="60" t="s">
        <v>42</v>
      </c>
      <c r="D291" s="61">
        <v>6920</v>
      </c>
      <c r="E291" s="61">
        <v>14533.04</v>
      </c>
      <c r="F291" s="61">
        <v>13168.52</v>
      </c>
      <c r="G291" s="61">
        <v>67576</v>
      </c>
      <c r="H291" s="61">
        <v>104233.46</v>
      </c>
      <c r="I291" s="61">
        <v>92868.68</v>
      </c>
      <c r="J291" s="80">
        <f t="shared" si="25"/>
        <v>876.5317919075145</v>
      </c>
      <c r="K291" s="80">
        <f t="shared" si="26"/>
        <v>617.2171823651488</v>
      </c>
      <c r="L291" s="80">
        <f t="shared" si="26"/>
        <v>605.23247866882525</v>
      </c>
      <c r="M291" s="80">
        <f t="shared" si="27"/>
        <v>2.1001502890173414</v>
      </c>
      <c r="N291" s="80">
        <f t="shared" si="28"/>
        <v>1.5424627086539602</v>
      </c>
      <c r="O291" s="80">
        <f t="shared" si="29"/>
        <v>1.9029653179190753</v>
      </c>
      <c r="P291" s="80">
        <f t="shared" si="30"/>
        <v>1.3742849532378358</v>
      </c>
    </row>
    <row r="292" spans="1:16" ht="11.25" customHeight="1">
      <c r="A292" s="60" t="s">
        <v>437</v>
      </c>
      <c r="B292" s="60" t="s">
        <v>280</v>
      </c>
      <c r="C292" s="60" t="s">
        <v>151</v>
      </c>
      <c r="D292" s="61"/>
      <c r="E292" s="61"/>
      <c r="F292" s="61"/>
      <c r="G292" s="61">
        <v>3510</v>
      </c>
      <c r="H292" s="61">
        <v>2248.69</v>
      </c>
      <c r="I292" s="61">
        <v>2034.92</v>
      </c>
      <c r="N292" s="80">
        <f t="shared" si="28"/>
        <v>0.64065242165242164</v>
      </c>
      <c r="P292" s="80">
        <f t="shared" si="30"/>
        <v>0.5797492877492878</v>
      </c>
    </row>
    <row r="293" spans="1:16" ht="11.25" customHeight="1">
      <c r="A293" s="60" t="s">
        <v>437</v>
      </c>
      <c r="B293" s="60" t="s">
        <v>280</v>
      </c>
      <c r="C293" s="60" t="s">
        <v>692</v>
      </c>
      <c r="D293" s="61"/>
      <c r="E293" s="61"/>
      <c r="F293" s="61"/>
      <c r="G293" s="61">
        <v>5000</v>
      </c>
      <c r="H293" s="61">
        <v>6259.06</v>
      </c>
      <c r="I293" s="61">
        <v>5750</v>
      </c>
      <c r="N293" s="80">
        <f t="shared" si="28"/>
        <v>1.2518120000000001</v>
      </c>
      <c r="P293" s="80">
        <f t="shared" si="30"/>
        <v>1.1499999999999999</v>
      </c>
    </row>
    <row r="294" spans="1:16" ht="11.25" customHeight="1">
      <c r="A294" s="60" t="s">
        <v>437</v>
      </c>
      <c r="B294" s="60" t="s">
        <v>280</v>
      </c>
      <c r="C294" s="60" t="s">
        <v>70</v>
      </c>
      <c r="D294" s="61"/>
      <c r="E294" s="61"/>
      <c r="F294" s="61"/>
      <c r="G294" s="61">
        <v>1000</v>
      </c>
      <c r="H294" s="61">
        <v>9644.7099999999991</v>
      </c>
      <c r="I294" s="61">
        <v>8177.58</v>
      </c>
      <c r="N294" s="80">
        <f t="shared" si="28"/>
        <v>9.6447099999999999</v>
      </c>
      <c r="P294" s="80">
        <f t="shared" si="30"/>
        <v>8.1775800000000007</v>
      </c>
    </row>
    <row r="295" spans="1:16" ht="11.25" customHeight="1">
      <c r="A295" s="60" t="s">
        <v>437</v>
      </c>
      <c r="B295" s="60" t="s">
        <v>280</v>
      </c>
      <c r="C295" s="60" t="s">
        <v>621</v>
      </c>
      <c r="D295" s="61"/>
      <c r="E295" s="61"/>
      <c r="F295" s="61"/>
      <c r="G295" s="61">
        <v>10</v>
      </c>
      <c r="H295" s="61">
        <v>77.41</v>
      </c>
      <c r="I295" s="61">
        <v>65.63</v>
      </c>
      <c r="N295" s="80">
        <f t="shared" si="28"/>
        <v>7.7409999999999997</v>
      </c>
      <c r="P295" s="80">
        <f t="shared" si="30"/>
        <v>6.5629999999999997</v>
      </c>
    </row>
    <row r="296" spans="1:16" ht="11.25" customHeight="1">
      <c r="A296" s="60" t="s">
        <v>438</v>
      </c>
      <c r="B296" s="60" t="s">
        <v>626</v>
      </c>
      <c r="C296" s="60" t="s">
        <v>47</v>
      </c>
      <c r="D296" s="61">
        <v>30</v>
      </c>
      <c r="E296" s="61">
        <v>20.75</v>
      </c>
      <c r="F296" s="61">
        <v>18.440000000000001</v>
      </c>
      <c r="G296" s="61">
        <v>240</v>
      </c>
      <c r="H296" s="61">
        <v>1154.6099999999999</v>
      </c>
      <c r="I296" s="61">
        <v>971.92</v>
      </c>
      <c r="J296" s="80">
        <f t="shared" si="25"/>
        <v>700</v>
      </c>
      <c r="K296" s="80">
        <f t="shared" si="26"/>
        <v>5464.385542168674</v>
      </c>
      <c r="L296" s="80">
        <f t="shared" si="26"/>
        <v>5170.7158351409971</v>
      </c>
      <c r="M296" s="80">
        <f t="shared" si="27"/>
        <v>0.69166666666666665</v>
      </c>
      <c r="N296" s="80">
        <f t="shared" si="28"/>
        <v>4.8108749999999993</v>
      </c>
      <c r="O296" s="80">
        <f t="shared" si="29"/>
        <v>0.61466666666666669</v>
      </c>
      <c r="P296" s="80">
        <f t="shared" si="30"/>
        <v>4.0496666666666661</v>
      </c>
    </row>
    <row r="297" spans="1:16" ht="11.25" customHeight="1">
      <c r="A297" s="60" t="s">
        <v>438</v>
      </c>
      <c r="B297" s="60" t="s">
        <v>626</v>
      </c>
      <c r="C297" s="60" t="s">
        <v>134</v>
      </c>
      <c r="D297" s="61"/>
      <c r="E297" s="61"/>
      <c r="F297" s="61"/>
      <c r="G297" s="61">
        <v>300</v>
      </c>
      <c r="H297" s="61">
        <v>1984.4</v>
      </c>
      <c r="I297" s="61">
        <v>1880.65</v>
      </c>
      <c r="N297" s="80">
        <f t="shared" si="28"/>
        <v>6.6146666666666674</v>
      </c>
      <c r="P297" s="80">
        <f t="shared" si="30"/>
        <v>6.2688333333333333</v>
      </c>
    </row>
    <row r="298" spans="1:16" ht="11.25" customHeight="1">
      <c r="A298" s="60" t="s">
        <v>438</v>
      </c>
      <c r="B298" s="60" t="s">
        <v>626</v>
      </c>
      <c r="C298" s="60" t="s">
        <v>62</v>
      </c>
      <c r="D298" s="61"/>
      <c r="E298" s="61"/>
      <c r="F298" s="61"/>
      <c r="G298" s="61">
        <v>5655.38</v>
      </c>
      <c r="H298" s="61">
        <v>31180.28</v>
      </c>
      <c r="I298" s="61">
        <v>27856.959999999999</v>
      </c>
      <c r="N298" s="80">
        <f t="shared" si="28"/>
        <v>5.5133837160367642</v>
      </c>
      <c r="P298" s="80">
        <f t="shared" si="30"/>
        <v>4.9257450427734293</v>
      </c>
    </row>
    <row r="299" spans="1:16" ht="11.25" customHeight="1">
      <c r="A299" s="60" t="s">
        <v>438</v>
      </c>
      <c r="B299" s="60" t="s">
        <v>626</v>
      </c>
      <c r="C299" s="60" t="s">
        <v>51</v>
      </c>
      <c r="D299" s="61"/>
      <c r="E299" s="61"/>
      <c r="F299" s="61"/>
      <c r="G299" s="61">
        <v>2670</v>
      </c>
      <c r="H299" s="61">
        <v>12264.13</v>
      </c>
      <c r="I299" s="61">
        <v>10418.11</v>
      </c>
      <c r="N299" s="80">
        <f t="shared" si="28"/>
        <v>4.5933071161048682</v>
      </c>
      <c r="P299" s="80">
        <f t="shared" si="30"/>
        <v>3.9019138576779029</v>
      </c>
    </row>
    <row r="300" spans="1:16" ht="11.25" customHeight="1">
      <c r="A300" s="60" t="s">
        <v>438</v>
      </c>
      <c r="B300" s="60" t="s">
        <v>626</v>
      </c>
      <c r="C300" s="60" t="s">
        <v>55</v>
      </c>
      <c r="D300" s="61"/>
      <c r="E300" s="61"/>
      <c r="F300" s="61"/>
      <c r="G300" s="61">
        <v>20</v>
      </c>
      <c r="H300" s="61">
        <v>14.22</v>
      </c>
      <c r="I300" s="61">
        <v>12.88</v>
      </c>
      <c r="N300" s="80">
        <f t="shared" si="28"/>
        <v>0.71100000000000008</v>
      </c>
      <c r="P300" s="80">
        <f t="shared" si="30"/>
        <v>0.64400000000000002</v>
      </c>
    </row>
    <row r="301" spans="1:16" ht="11.25" customHeight="1">
      <c r="A301" s="60" t="s">
        <v>438</v>
      </c>
      <c r="B301" s="60" t="s">
        <v>626</v>
      </c>
      <c r="C301" s="60" t="s">
        <v>41</v>
      </c>
      <c r="D301" s="61">
        <v>30030</v>
      </c>
      <c r="E301" s="61">
        <v>193053.8</v>
      </c>
      <c r="F301" s="61">
        <v>171159.67999999999</v>
      </c>
      <c r="G301" s="61"/>
      <c r="H301" s="61"/>
      <c r="I301" s="61"/>
      <c r="J301" s="80">
        <f t="shared" si="25"/>
        <v>-100</v>
      </c>
      <c r="K301" s="80">
        <f t="shared" si="26"/>
        <v>-100</v>
      </c>
      <c r="L301" s="80">
        <f t="shared" si="26"/>
        <v>-100</v>
      </c>
      <c r="M301" s="80">
        <f t="shared" si="27"/>
        <v>6.4286979686979686</v>
      </c>
      <c r="O301" s="80">
        <f t="shared" si="29"/>
        <v>5.6996230436230437</v>
      </c>
    </row>
    <row r="302" spans="1:16" ht="11.25" customHeight="1">
      <c r="A302" s="60" t="s">
        <v>438</v>
      </c>
      <c r="B302" s="60" t="s">
        <v>626</v>
      </c>
      <c r="C302" s="60" t="s">
        <v>42</v>
      </c>
      <c r="D302" s="61">
        <v>500</v>
      </c>
      <c r="E302" s="61">
        <v>2670.47</v>
      </c>
      <c r="F302" s="61">
        <v>2450.1799999999998</v>
      </c>
      <c r="G302" s="61"/>
      <c r="H302" s="61"/>
      <c r="I302" s="61"/>
      <c r="J302" s="80">
        <f t="shared" si="25"/>
        <v>-100</v>
      </c>
      <c r="K302" s="80">
        <f t="shared" si="26"/>
        <v>-100.00000000000001</v>
      </c>
      <c r="L302" s="80">
        <f t="shared" si="26"/>
        <v>-100</v>
      </c>
      <c r="M302" s="80">
        <f t="shared" si="27"/>
        <v>5.3409399999999998</v>
      </c>
      <c r="O302" s="80">
        <f t="shared" si="29"/>
        <v>4.90036</v>
      </c>
    </row>
    <row r="303" spans="1:16" ht="11.25" customHeight="1">
      <c r="A303" s="60" t="s">
        <v>438</v>
      </c>
      <c r="B303" s="60" t="s">
        <v>626</v>
      </c>
      <c r="C303" s="60" t="s">
        <v>98</v>
      </c>
      <c r="D303" s="61">
        <v>1680</v>
      </c>
      <c r="E303" s="61">
        <v>15176</v>
      </c>
      <c r="F303" s="61">
        <v>13753.57</v>
      </c>
      <c r="G303" s="61"/>
      <c r="H303" s="61"/>
      <c r="I303" s="61"/>
      <c r="J303" s="80">
        <f t="shared" si="25"/>
        <v>-100</v>
      </c>
      <c r="K303" s="80">
        <f t="shared" si="26"/>
        <v>-100</v>
      </c>
      <c r="L303" s="80">
        <f t="shared" si="26"/>
        <v>-100</v>
      </c>
      <c r="M303" s="80">
        <f t="shared" si="27"/>
        <v>9.0333333333333332</v>
      </c>
      <c r="O303" s="80">
        <f t="shared" si="29"/>
        <v>8.1866488095238097</v>
      </c>
    </row>
    <row r="304" spans="1:16" ht="11.25" customHeight="1">
      <c r="A304" s="60" t="s">
        <v>438</v>
      </c>
      <c r="B304" s="60" t="s">
        <v>626</v>
      </c>
      <c r="C304" s="60" t="s">
        <v>61</v>
      </c>
      <c r="D304" s="61">
        <v>250</v>
      </c>
      <c r="E304" s="61">
        <v>2375.02</v>
      </c>
      <c r="F304" s="61">
        <v>2125</v>
      </c>
      <c r="G304" s="61"/>
      <c r="H304" s="61"/>
      <c r="I304" s="61"/>
      <c r="J304" s="80">
        <f t="shared" si="25"/>
        <v>-100</v>
      </c>
      <c r="K304" s="80">
        <f t="shared" si="26"/>
        <v>-100</v>
      </c>
      <c r="L304" s="80">
        <f t="shared" si="26"/>
        <v>-100</v>
      </c>
      <c r="M304" s="80">
        <f t="shared" si="27"/>
        <v>9.5000800000000005</v>
      </c>
      <c r="O304" s="80">
        <f t="shared" si="29"/>
        <v>8.5</v>
      </c>
    </row>
    <row r="305" spans="1:16" ht="11.25" customHeight="1">
      <c r="A305" s="60" t="s">
        <v>438</v>
      </c>
      <c r="B305" s="60" t="s">
        <v>626</v>
      </c>
      <c r="C305" s="60" t="s">
        <v>94</v>
      </c>
      <c r="D305" s="61">
        <v>1600</v>
      </c>
      <c r="E305" s="61">
        <v>7037.6</v>
      </c>
      <c r="F305" s="61">
        <v>6188.2</v>
      </c>
      <c r="G305" s="61"/>
      <c r="H305" s="61"/>
      <c r="I305" s="61"/>
      <c r="J305" s="80">
        <f t="shared" si="25"/>
        <v>-100</v>
      </c>
      <c r="K305" s="80">
        <f t="shared" si="26"/>
        <v>-100</v>
      </c>
      <c r="L305" s="80">
        <f t="shared" si="26"/>
        <v>-100</v>
      </c>
      <c r="M305" s="80">
        <f t="shared" si="27"/>
        <v>4.3985000000000003</v>
      </c>
      <c r="O305" s="80">
        <f t="shared" si="29"/>
        <v>3.8676249999999999</v>
      </c>
    </row>
    <row r="306" spans="1:16" ht="11.25" customHeight="1">
      <c r="A306" s="60" t="s">
        <v>438</v>
      </c>
      <c r="B306" s="60" t="s">
        <v>626</v>
      </c>
      <c r="C306" s="60" t="s">
        <v>70</v>
      </c>
      <c r="D306" s="61">
        <v>1586</v>
      </c>
      <c r="E306" s="61">
        <v>9143.23</v>
      </c>
      <c r="F306" s="61">
        <v>8163.43</v>
      </c>
      <c r="G306" s="61">
        <v>1574</v>
      </c>
      <c r="H306" s="61">
        <v>8604.5400000000009</v>
      </c>
      <c r="I306" s="61">
        <v>7736.7</v>
      </c>
      <c r="J306" s="80">
        <f t="shared" si="25"/>
        <v>-0.75662042875157631</v>
      </c>
      <c r="K306" s="80">
        <f t="shared" si="26"/>
        <v>-5.8916816048595377</v>
      </c>
      <c r="L306" s="80">
        <f t="shared" si="26"/>
        <v>-5.2273370384752536</v>
      </c>
      <c r="M306" s="80">
        <f t="shared" si="27"/>
        <v>5.7649621689785624</v>
      </c>
      <c r="N306" s="80">
        <f t="shared" si="28"/>
        <v>5.4666709021601019</v>
      </c>
      <c r="O306" s="80">
        <f t="shared" si="29"/>
        <v>5.1471815889029005</v>
      </c>
      <c r="P306" s="80">
        <f t="shared" si="30"/>
        <v>4.9153113087674711</v>
      </c>
    </row>
    <row r="307" spans="1:16" ht="11.25" customHeight="1">
      <c r="A307" s="60" t="s">
        <v>438</v>
      </c>
      <c r="B307" s="60" t="s">
        <v>626</v>
      </c>
      <c r="C307" s="60" t="s">
        <v>43</v>
      </c>
      <c r="D307" s="61"/>
      <c r="E307" s="61"/>
      <c r="F307" s="61"/>
      <c r="G307" s="61">
        <v>1080</v>
      </c>
      <c r="H307" s="61">
        <v>5299.72</v>
      </c>
      <c r="I307" s="61">
        <v>4671.01</v>
      </c>
      <c r="N307" s="80">
        <f t="shared" si="28"/>
        <v>4.9071481481481483</v>
      </c>
      <c r="P307" s="80">
        <f t="shared" si="30"/>
        <v>4.3250092592592591</v>
      </c>
    </row>
    <row r="308" spans="1:16" ht="11.25" customHeight="1">
      <c r="A308" s="60" t="s">
        <v>441</v>
      </c>
      <c r="B308" s="60" t="s">
        <v>307</v>
      </c>
      <c r="C308" s="60" t="s">
        <v>47</v>
      </c>
      <c r="D308" s="61">
        <v>13605</v>
      </c>
      <c r="E308" s="61">
        <v>162618.46</v>
      </c>
      <c r="F308" s="61">
        <v>145646.73000000001</v>
      </c>
      <c r="G308" s="61">
        <v>13392</v>
      </c>
      <c r="H308" s="61">
        <v>143634.99</v>
      </c>
      <c r="I308" s="61">
        <v>129977.8</v>
      </c>
      <c r="J308" s="80">
        <f t="shared" si="25"/>
        <v>-1.565600882028666</v>
      </c>
      <c r="K308" s="80">
        <f t="shared" si="26"/>
        <v>-11.67362549122652</v>
      </c>
      <c r="L308" s="80">
        <f t="shared" si="26"/>
        <v>-10.758174934651816</v>
      </c>
      <c r="M308" s="80">
        <f t="shared" si="27"/>
        <v>11.952845277471518</v>
      </c>
      <c r="N308" s="80">
        <f t="shared" si="28"/>
        <v>10.72543234767025</v>
      </c>
      <c r="O308" s="80">
        <f t="shared" si="29"/>
        <v>10.705382579933849</v>
      </c>
      <c r="P308" s="80">
        <f t="shared" si="30"/>
        <v>9.7056302270011958</v>
      </c>
    </row>
    <row r="309" spans="1:16" ht="11.25" customHeight="1">
      <c r="A309" s="60" t="s">
        <v>441</v>
      </c>
      <c r="B309" s="60" t="s">
        <v>307</v>
      </c>
      <c r="C309" s="60" t="s">
        <v>93</v>
      </c>
      <c r="D309" s="61"/>
      <c r="E309" s="61"/>
      <c r="F309" s="61"/>
      <c r="G309" s="61">
        <v>840</v>
      </c>
      <c r="H309" s="61">
        <v>8095.89</v>
      </c>
      <c r="I309" s="61">
        <v>7643.19</v>
      </c>
      <c r="N309" s="80">
        <f t="shared" si="28"/>
        <v>9.6379642857142862</v>
      </c>
      <c r="P309" s="80">
        <f t="shared" si="30"/>
        <v>9.0990357142857139</v>
      </c>
    </row>
    <row r="310" spans="1:16" ht="11.25" customHeight="1">
      <c r="A310" s="60" t="s">
        <v>441</v>
      </c>
      <c r="B310" s="60" t="s">
        <v>307</v>
      </c>
      <c r="C310" s="60" t="s">
        <v>63</v>
      </c>
      <c r="D310" s="61"/>
      <c r="E310" s="61"/>
      <c r="F310" s="61"/>
      <c r="G310" s="61">
        <v>8</v>
      </c>
      <c r="H310" s="61">
        <v>3.09</v>
      </c>
      <c r="I310" s="61">
        <v>2.9</v>
      </c>
      <c r="N310" s="80">
        <f t="shared" si="28"/>
        <v>0.38624999999999998</v>
      </c>
      <c r="P310" s="80">
        <f t="shared" si="30"/>
        <v>0.36249999999999999</v>
      </c>
    </row>
    <row r="311" spans="1:16" ht="11.25" customHeight="1">
      <c r="A311" s="60" t="s">
        <v>441</v>
      </c>
      <c r="B311" s="60" t="s">
        <v>307</v>
      </c>
      <c r="C311" s="60" t="s">
        <v>134</v>
      </c>
      <c r="D311" s="61">
        <v>720</v>
      </c>
      <c r="E311" s="61">
        <v>10277.86</v>
      </c>
      <c r="F311" s="61">
        <v>9467.8700000000008</v>
      </c>
      <c r="G311" s="61">
        <v>32.5</v>
      </c>
      <c r="H311" s="61">
        <v>455</v>
      </c>
      <c r="I311" s="61">
        <v>401.87</v>
      </c>
      <c r="J311" s="80">
        <f t="shared" si="25"/>
        <v>-95.486111111111114</v>
      </c>
      <c r="K311" s="80">
        <f t="shared" si="26"/>
        <v>-95.573008388905862</v>
      </c>
      <c r="L311" s="80">
        <f t="shared" si="26"/>
        <v>-95.755433904352287</v>
      </c>
      <c r="M311" s="80">
        <f t="shared" si="27"/>
        <v>14.274805555555556</v>
      </c>
      <c r="N311" s="80">
        <f t="shared" si="28"/>
        <v>14</v>
      </c>
      <c r="O311" s="80">
        <f t="shared" si="29"/>
        <v>13.149819444444445</v>
      </c>
      <c r="P311" s="80">
        <f t="shared" si="30"/>
        <v>12.36523076923077</v>
      </c>
    </row>
    <row r="312" spans="1:16" ht="11.25" customHeight="1">
      <c r="A312" s="60" t="s">
        <v>441</v>
      </c>
      <c r="B312" s="60" t="s">
        <v>307</v>
      </c>
      <c r="C312" s="60" t="s">
        <v>62</v>
      </c>
      <c r="D312" s="61">
        <v>61229</v>
      </c>
      <c r="E312" s="61">
        <v>834997.45</v>
      </c>
      <c r="F312" s="61">
        <v>748436.01</v>
      </c>
      <c r="G312" s="61">
        <v>86252.4</v>
      </c>
      <c r="H312" s="61">
        <v>1140694.47</v>
      </c>
      <c r="I312" s="61">
        <v>1033742.51</v>
      </c>
      <c r="J312" s="80">
        <f t="shared" si="25"/>
        <v>40.868542684022266</v>
      </c>
      <c r="K312" s="80">
        <f t="shared" si="26"/>
        <v>36.61053336150907</v>
      </c>
      <c r="L312" s="80">
        <f t="shared" si="26"/>
        <v>38.12035981539691</v>
      </c>
      <c r="M312" s="80">
        <f t="shared" si="27"/>
        <v>13.637287069852521</v>
      </c>
      <c r="N312" s="80">
        <f t="shared" si="28"/>
        <v>13.225075128344255</v>
      </c>
      <c r="O312" s="80">
        <f t="shared" si="29"/>
        <v>12.223554361495371</v>
      </c>
      <c r="P312" s="80">
        <f t="shared" si="30"/>
        <v>11.985086907726627</v>
      </c>
    </row>
    <row r="313" spans="1:16" ht="11.25" customHeight="1">
      <c r="A313" s="60" t="s">
        <v>441</v>
      </c>
      <c r="B313" s="60" t="s">
        <v>307</v>
      </c>
      <c r="C313" s="60" t="s">
        <v>53</v>
      </c>
      <c r="D313" s="61">
        <v>232134</v>
      </c>
      <c r="E313" s="61">
        <v>2990534.44</v>
      </c>
      <c r="F313" s="61">
        <v>2677122.34</v>
      </c>
      <c r="G313" s="61">
        <v>254162</v>
      </c>
      <c r="H313" s="61">
        <v>3013877.09</v>
      </c>
      <c r="I313" s="61">
        <v>2736057.17</v>
      </c>
      <c r="J313" s="80">
        <f t="shared" si="25"/>
        <v>9.4893466704575804</v>
      </c>
      <c r="K313" s="80">
        <f t="shared" si="26"/>
        <v>0.78055111781290532</v>
      </c>
      <c r="L313" s="80">
        <f t="shared" si="26"/>
        <v>2.2014246087834777</v>
      </c>
      <c r="M313" s="80">
        <f t="shared" si="27"/>
        <v>12.882793731206975</v>
      </c>
      <c r="N313" s="80">
        <f t="shared" si="28"/>
        <v>11.858094797806123</v>
      </c>
      <c r="O313" s="80">
        <f t="shared" si="29"/>
        <v>11.532659326078901</v>
      </c>
      <c r="P313" s="80">
        <f t="shared" si="30"/>
        <v>10.765012747775041</v>
      </c>
    </row>
    <row r="314" spans="1:16" ht="11.25" customHeight="1">
      <c r="A314" s="60" t="s">
        <v>441</v>
      </c>
      <c r="B314" s="60" t="s">
        <v>307</v>
      </c>
      <c r="C314" s="60" t="s">
        <v>81</v>
      </c>
      <c r="D314" s="61">
        <v>148</v>
      </c>
      <c r="E314" s="61">
        <v>1934.26</v>
      </c>
      <c r="F314" s="61">
        <v>1733.21</v>
      </c>
      <c r="G314" s="61">
        <v>664</v>
      </c>
      <c r="H314" s="61">
        <v>7577.69</v>
      </c>
      <c r="I314" s="61">
        <v>6852.13</v>
      </c>
      <c r="J314" s="80">
        <f t="shared" si="25"/>
        <v>348.64864864864865</v>
      </c>
      <c r="K314" s="80">
        <f t="shared" si="26"/>
        <v>291.76170731959502</v>
      </c>
      <c r="L314" s="80">
        <f t="shared" si="26"/>
        <v>295.34332250563983</v>
      </c>
      <c r="M314" s="80">
        <f t="shared" si="27"/>
        <v>13.069324324324324</v>
      </c>
      <c r="N314" s="80">
        <f t="shared" si="28"/>
        <v>11.412183734939758</v>
      </c>
      <c r="O314" s="80">
        <f t="shared" si="29"/>
        <v>11.710878378378379</v>
      </c>
      <c r="P314" s="80">
        <f t="shared" si="30"/>
        <v>10.319472891566265</v>
      </c>
    </row>
    <row r="315" spans="1:16" ht="11.25" customHeight="1">
      <c r="A315" s="60" t="s">
        <v>441</v>
      </c>
      <c r="B315" s="60" t="s">
        <v>307</v>
      </c>
      <c r="C315" s="60" t="s">
        <v>55</v>
      </c>
      <c r="D315" s="61">
        <v>28680</v>
      </c>
      <c r="E315" s="61">
        <v>364478.94</v>
      </c>
      <c r="F315" s="61">
        <v>326020.5</v>
      </c>
      <c r="G315" s="61">
        <v>36479.42</v>
      </c>
      <c r="H315" s="61">
        <v>442366.36</v>
      </c>
      <c r="I315" s="61">
        <v>397706.59</v>
      </c>
      <c r="J315" s="80">
        <f t="shared" si="25"/>
        <v>27.194630404463034</v>
      </c>
      <c r="K315" s="80">
        <f t="shared" si="26"/>
        <v>21.369525493022994</v>
      </c>
      <c r="L315" s="80">
        <f t="shared" si="26"/>
        <v>21.988215464978438</v>
      </c>
      <c r="M315" s="80">
        <f t="shared" si="27"/>
        <v>12.708470711297071</v>
      </c>
      <c r="N315" s="80">
        <f t="shared" si="28"/>
        <v>12.126463633467857</v>
      </c>
      <c r="O315" s="80">
        <f t="shared" si="29"/>
        <v>11.367520920502091</v>
      </c>
      <c r="P315" s="80">
        <f t="shared" si="30"/>
        <v>10.902218017720678</v>
      </c>
    </row>
    <row r="316" spans="1:16" ht="11.25" customHeight="1">
      <c r="A316" s="60" t="s">
        <v>441</v>
      </c>
      <c r="B316" s="60" t="s">
        <v>307</v>
      </c>
      <c r="C316" s="60" t="s">
        <v>41</v>
      </c>
      <c r="D316" s="61">
        <v>3300041</v>
      </c>
      <c r="E316" s="61">
        <v>39279115.280000001</v>
      </c>
      <c r="F316" s="61">
        <v>35229305.560000002</v>
      </c>
      <c r="G316" s="61">
        <v>2789080.9</v>
      </c>
      <c r="H316" s="61">
        <v>30074377.210000001</v>
      </c>
      <c r="I316" s="61">
        <v>27280553.120000001</v>
      </c>
      <c r="J316" s="80">
        <f t="shared" si="25"/>
        <v>-15.483447023840009</v>
      </c>
      <c r="K316" s="80">
        <f t="shared" si="26"/>
        <v>-23.434178708925341</v>
      </c>
      <c r="L316" s="80">
        <f t="shared" si="26"/>
        <v>-22.562898455271171</v>
      </c>
      <c r="M316" s="80">
        <f t="shared" si="27"/>
        <v>11.902614325094749</v>
      </c>
      <c r="N316" s="80">
        <f t="shared" si="28"/>
        <v>10.782898843127857</v>
      </c>
      <c r="O316" s="80">
        <f t="shared" si="29"/>
        <v>10.675414505456144</v>
      </c>
      <c r="P316" s="80">
        <f t="shared" si="30"/>
        <v>9.7811982147954186</v>
      </c>
    </row>
    <row r="317" spans="1:16" ht="11.25" customHeight="1">
      <c r="A317" s="60" t="s">
        <v>441</v>
      </c>
      <c r="B317" s="60" t="s">
        <v>307</v>
      </c>
      <c r="C317" s="60" t="s">
        <v>44</v>
      </c>
      <c r="D317" s="61">
        <v>3700</v>
      </c>
      <c r="E317" s="61">
        <v>48993.85</v>
      </c>
      <c r="F317" s="61">
        <v>44158.35</v>
      </c>
      <c r="G317" s="61">
        <v>632</v>
      </c>
      <c r="H317" s="61">
        <v>6772.09</v>
      </c>
      <c r="I317" s="61">
        <v>5937.68</v>
      </c>
      <c r="J317" s="80">
        <f t="shared" si="25"/>
        <v>-82.918918918918919</v>
      </c>
      <c r="K317" s="80">
        <f t="shared" si="26"/>
        <v>-86.177673320222823</v>
      </c>
      <c r="L317" s="80">
        <f t="shared" si="26"/>
        <v>-86.553664256024064</v>
      </c>
      <c r="M317" s="80">
        <f t="shared" si="27"/>
        <v>13.241581081081081</v>
      </c>
      <c r="N317" s="80">
        <f t="shared" si="28"/>
        <v>10.715332278481013</v>
      </c>
      <c r="O317" s="80">
        <f t="shared" si="29"/>
        <v>11.934689189189189</v>
      </c>
      <c r="P317" s="80">
        <f t="shared" si="30"/>
        <v>9.3950632911392411</v>
      </c>
    </row>
    <row r="318" spans="1:16" ht="11.25" customHeight="1">
      <c r="A318" s="60" t="s">
        <v>441</v>
      </c>
      <c r="B318" s="60" t="s">
        <v>307</v>
      </c>
      <c r="C318" s="60" t="s">
        <v>56</v>
      </c>
      <c r="D318" s="61">
        <v>3976</v>
      </c>
      <c r="E318" s="61">
        <v>50359.93</v>
      </c>
      <c r="F318" s="61">
        <v>45020.37</v>
      </c>
      <c r="G318" s="61">
        <v>14004</v>
      </c>
      <c r="H318" s="61">
        <v>177433.51</v>
      </c>
      <c r="I318" s="61">
        <v>160701.97</v>
      </c>
      <c r="J318" s="80">
        <f t="shared" si="25"/>
        <v>252.2132796780684</v>
      </c>
      <c r="K318" s="80">
        <f t="shared" si="26"/>
        <v>252.33073199267756</v>
      </c>
      <c r="L318" s="80">
        <f t="shared" si="26"/>
        <v>256.95390775331254</v>
      </c>
      <c r="M318" s="80">
        <f t="shared" si="27"/>
        <v>12.665978370221328</v>
      </c>
      <c r="N318" s="80">
        <f t="shared" si="28"/>
        <v>12.670202085118538</v>
      </c>
      <c r="O318" s="80">
        <f t="shared" si="29"/>
        <v>11.323030684104628</v>
      </c>
      <c r="P318" s="80">
        <f t="shared" si="30"/>
        <v>11.475433447586404</v>
      </c>
    </row>
    <row r="319" spans="1:16" ht="11.25" customHeight="1">
      <c r="A319" s="60" t="s">
        <v>441</v>
      </c>
      <c r="B319" s="60" t="s">
        <v>307</v>
      </c>
      <c r="C319" s="60" t="s">
        <v>60</v>
      </c>
      <c r="D319" s="61">
        <v>50</v>
      </c>
      <c r="E319" s="61">
        <v>627.19000000000005</v>
      </c>
      <c r="F319" s="61">
        <v>561.22</v>
      </c>
      <c r="G319" s="61"/>
      <c r="H319" s="61"/>
      <c r="I319" s="61"/>
      <c r="J319" s="80">
        <f t="shared" si="25"/>
        <v>-100</v>
      </c>
      <c r="K319" s="80">
        <f t="shared" si="26"/>
        <v>-100</v>
      </c>
      <c r="L319" s="80">
        <f t="shared" si="26"/>
        <v>-100</v>
      </c>
      <c r="M319" s="80">
        <f t="shared" si="27"/>
        <v>12.543800000000001</v>
      </c>
      <c r="O319" s="80">
        <f t="shared" si="29"/>
        <v>11.224400000000001</v>
      </c>
    </row>
    <row r="320" spans="1:16" ht="11.25" customHeight="1">
      <c r="A320" s="60" t="s">
        <v>441</v>
      </c>
      <c r="B320" s="60" t="s">
        <v>307</v>
      </c>
      <c r="C320" s="60" t="s">
        <v>42</v>
      </c>
      <c r="D320" s="61">
        <v>184111.35999999999</v>
      </c>
      <c r="E320" s="61">
        <v>2246441.54</v>
      </c>
      <c r="F320" s="61">
        <v>2005517.02</v>
      </c>
      <c r="G320" s="61">
        <v>145293</v>
      </c>
      <c r="H320" s="61">
        <v>1658738.41</v>
      </c>
      <c r="I320" s="61">
        <v>1503431.46</v>
      </c>
      <c r="J320" s="80">
        <f t="shared" si="25"/>
        <v>-21.084174273656981</v>
      </c>
      <c r="K320" s="80">
        <f t="shared" si="26"/>
        <v>-26.161514534671582</v>
      </c>
      <c r="L320" s="80">
        <f t="shared" si="26"/>
        <v>-25.035218100517543</v>
      </c>
      <c r="M320" s="80">
        <f t="shared" si="27"/>
        <v>12.201536830752866</v>
      </c>
      <c r="N320" s="80">
        <f t="shared" si="28"/>
        <v>11.416506025754854</v>
      </c>
      <c r="O320" s="80">
        <f t="shared" si="29"/>
        <v>10.892956415074009</v>
      </c>
      <c r="P320" s="80">
        <f t="shared" si="30"/>
        <v>10.347583572505213</v>
      </c>
    </row>
    <row r="321" spans="1:16" ht="11.25" customHeight="1">
      <c r="A321" s="60" t="s">
        <v>441</v>
      </c>
      <c r="B321" s="60" t="s">
        <v>307</v>
      </c>
      <c r="C321" s="60" t="s">
        <v>98</v>
      </c>
      <c r="D321" s="61">
        <v>1050</v>
      </c>
      <c r="E321" s="61">
        <v>19833.02</v>
      </c>
      <c r="F321" s="61">
        <v>17510.02</v>
      </c>
      <c r="G321" s="61"/>
      <c r="H321" s="61"/>
      <c r="I321" s="61"/>
      <c r="J321" s="80">
        <f t="shared" si="25"/>
        <v>-100</v>
      </c>
      <c r="K321" s="80">
        <f t="shared" si="26"/>
        <v>-100</v>
      </c>
      <c r="L321" s="80">
        <f t="shared" si="26"/>
        <v>-100</v>
      </c>
      <c r="M321" s="80">
        <f t="shared" si="27"/>
        <v>18.888590476190476</v>
      </c>
      <c r="O321" s="80">
        <f t="shared" si="29"/>
        <v>16.676209523809526</v>
      </c>
    </row>
    <row r="322" spans="1:16" ht="11.25" customHeight="1">
      <c r="A322" s="60" t="s">
        <v>441</v>
      </c>
      <c r="B322" s="60" t="s">
        <v>307</v>
      </c>
      <c r="C322" s="60" t="s">
        <v>61</v>
      </c>
      <c r="D322" s="61">
        <v>11</v>
      </c>
      <c r="E322" s="61">
        <v>80.38</v>
      </c>
      <c r="F322" s="61">
        <v>71.38</v>
      </c>
      <c r="G322" s="61"/>
      <c r="H322" s="61"/>
      <c r="I322" s="61"/>
      <c r="J322" s="80">
        <f t="shared" si="25"/>
        <v>-100</v>
      </c>
      <c r="K322" s="80">
        <f t="shared" si="26"/>
        <v>-100</v>
      </c>
      <c r="L322" s="80">
        <f t="shared" si="26"/>
        <v>-100</v>
      </c>
      <c r="M322" s="80">
        <f t="shared" si="27"/>
        <v>7.3072727272727267</v>
      </c>
      <c r="O322" s="80">
        <f t="shared" si="29"/>
        <v>6.4890909090909084</v>
      </c>
    </row>
    <row r="323" spans="1:16" ht="11.25" customHeight="1">
      <c r="A323" s="60" t="s">
        <v>441</v>
      </c>
      <c r="B323" s="60" t="s">
        <v>307</v>
      </c>
      <c r="C323" s="60" t="s">
        <v>710</v>
      </c>
      <c r="D323" s="61"/>
      <c r="E323" s="61"/>
      <c r="F323" s="61"/>
      <c r="G323" s="61">
        <v>12</v>
      </c>
      <c r="H323" s="61">
        <v>168.5</v>
      </c>
      <c r="I323" s="61">
        <v>157.35</v>
      </c>
      <c r="N323" s="80">
        <f t="shared" si="28"/>
        <v>14.041666666666666</v>
      </c>
      <c r="P323" s="80">
        <f t="shared" si="30"/>
        <v>13.112499999999999</v>
      </c>
    </row>
    <row r="324" spans="1:16" ht="11.25" customHeight="1">
      <c r="A324" s="60" t="s">
        <v>441</v>
      </c>
      <c r="B324" s="60" t="s">
        <v>307</v>
      </c>
      <c r="C324" s="60" t="s">
        <v>70</v>
      </c>
      <c r="D324" s="61"/>
      <c r="E324" s="61"/>
      <c r="F324" s="61"/>
      <c r="G324" s="61">
        <v>400</v>
      </c>
      <c r="H324" s="61">
        <v>4671.9799999999996</v>
      </c>
      <c r="I324" s="61">
        <v>4295.53</v>
      </c>
      <c r="N324" s="80">
        <f t="shared" si="28"/>
        <v>11.679949999999998</v>
      </c>
      <c r="P324" s="80">
        <f t="shared" si="30"/>
        <v>10.738824999999999</v>
      </c>
    </row>
    <row r="325" spans="1:16" ht="11.25" customHeight="1">
      <c r="A325" s="60" t="s">
        <v>441</v>
      </c>
      <c r="B325" s="60" t="s">
        <v>307</v>
      </c>
      <c r="C325" s="60" t="s">
        <v>66</v>
      </c>
      <c r="D325" s="61">
        <v>6999</v>
      </c>
      <c r="E325" s="61">
        <v>91755.48</v>
      </c>
      <c r="F325" s="61">
        <v>82421.41</v>
      </c>
      <c r="G325" s="61">
        <v>1784</v>
      </c>
      <c r="H325" s="61">
        <v>20815.849999999999</v>
      </c>
      <c r="I325" s="61">
        <v>18573.900000000001</v>
      </c>
      <c r="J325" s="80">
        <f t="shared" si="25"/>
        <v>-74.510644377768259</v>
      </c>
      <c r="K325" s="80">
        <f t="shared" si="26"/>
        <v>-77.313780059784989</v>
      </c>
      <c r="L325" s="80">
        <f t="shared" si="26"/>
        <v>-77.464714568702476</v>
      </c>
      <c r="M325" s="80">
        <f t="shared" si="27"/>
        <v>13.109798542648949</v>
      </c>
      <c r="N325" s="80">
        <f t="shared" si="28"/>
        <v>11.668077354260088</v>
      </c>
      <c r="O325" s="80">
        <f t="shared" si="29"/>
        <v>11.776169452778969</v>
      </c>
      <c r="P325" s="80">
        <f t="shared" si="30"/>
        <v>10.411378923766817</v>
      </c>
    </row>
    <row r="326" spans="1:16" ht="11.25" customHeight="1">
      <c r="A326" s="60" t="s">
        <v>441</v>
      </c>
      <c r="B326" s="60" t="s">
        <v>307</v>
      </c>
      <c r="C326" s="60" t="s">
        <v>352</v>
      </c>
      <c r="D326" s="61"/>
      <c r="E326" s="61"/>
      <c r="F326" s="61"/>
      <c r="G326" s="61">
        <v>2</v>
      </c>
      <c r="H326" s="61">
        <v>24.64</v>
      </c>
      <c r="I326" s="61">
        <v>21.03</v>
      </c>
      <c r="N326" s="80">
        <f t="shared" ref="N326:N389" si="31">H326/G326</f>
        <v>12.32</v>
      </c>
      <c r="P326" s="80">
        <f t="shared" ref="P326:P389" si="32">I326/G326</f>
        <v>10.515000000000001</v>
      </c>
    </row>
    <row r="327" spans="1:16" ht="11.25" customHeight="1">
      <c r="A327" s="60" t="s">
        <v>441</v>
      </c>
      <c r="B327" s="60" t="s">
        <v>307</v>
      </c>
      <c r="C327" s="60" t="s">
        <v>65</v>
      </c>
      <c r="D327" s="61">
        <v>3020</v>
      </c>
      <c r="E327" s="61">
        <v>33865.65</v>
      </c>
      <c r="F327" s="61">
        <v>30312.81</v>
      </c>
      <c r="G327" s="61">
        <v>3770</v>
      </c>
      <c r="H327" s="61">
        <v>37144.9</v>
      </c>
      <c r="I327" s="61">
        <v>33615.93</v>
      </c>
      <c r="J327" s="80">
        <f t="shared" ref="J327:J389" si="33">(G327-D327)*100/D327</f>
        <v>24.834437086092716</v>
      </c>
      <c r="K327" s="80">
        <f t="shared" ref="K327:L389" si="34">(H327-E327)*100/E327</f>
        <v>9.6831154872267327</v>
      </c>
      <c r="L327" s="80">
        <f t="shared" si="34"/>
        <v>10.89677928242218</v>
      </c>
      <c r="M327" s="80">
        <f t="shared" ref="M327:M389" si="35">E327/D327</f>
        <v>11.213791390728478</v>
      </c>
      <c r="N327" s="80">
        <f t="shared" si="31"/>
        <v>9.8527586206896558</v>
      </c>
      <c r="O327" s="80">
        <f t="shared" ref="O327:O389" si="36">F327/D327</f>
        <v>10.037354304635763</v>
      </c>
      <c r="P327" s="80">
        <f t="shared" si="32"/>
        <v>8.9166923076923084</v>
      </c>
    </row>
    <row r="328" spans="1:16" ht="11.25" customHeight="1">
      <c r="A328" s="60" t="s">
        <v>441</v>
      </c>
      <c r="B328" s="60" t="s">
        <v>307</v>
      </c>
      <c r="C328" s="60" t="s">
        <v>43</v>
      </c>
      <c r="D328" s="61">
        <v>91914</v>
      </c>
      <c r="E328" s="61">
        <v>1003511.76</v>
      </c>
      <c r="F328" s="61">
        <v>900749.06</v>
      </c>
      <c r="G328" s="61">
        <v>152283</v>
      </c>
      <c r="H328" s="61">
        <v>1627948.08</v>
      </c>
      <c r="I328" s="61">
        <v>1472261.31</v>
      </c>
      <c r="J328" s="80">
        <f t="shared" si="33"/>
        <v>65.679874665448139</v>
      </c>
      <c r="K328" s="80">
        <f t="shared" si="34"/>
        <v>62.225112339490678</v>
      </c>
      <c r="L328" s="80">
        <f t="shared" si="34"/>
        <v>63.448553584946282</v>
      </c>
      <c r="M328" s="80">
        <f t="shared" si="35"/>
        <v>10.917942424440238</v>
      </c>
      <c r="N328" s="80">
        <f t="shared" si="31"/>
        <v>10.690281121333308</v>
      </c>
      <c r="O328" s="80">
        <f t="shared" si="36"/>
        <v>9.7999114389538047</v>
      </c>
      <c r="P328" s="80">
        <f t="shared" si="32"/>
        <v>9.6679295128149576</v>
      </c>
    </row>
    <row r="329" spans="1:16" ht="11.25" customHeight="1">
      <c r="A329" s="60" t="s">
        <v>442</v>
      </c>
      <c r="B329" s="60" t="s">
        <v>308</v>
      </c>
      <c r="C329" s="60" t="s">
        <v>47</v>
      </c>
      <c r="D329" s="61">
        <v>1323</v>
      </c>
      <c r="E329" s="61">
        <v>15222.08</v>
      </c>
      <c r="F329" s="61">
        <v>13706.18</v>
      </c>
      <c r="G329" s="61">
        <v>2718</v>
      </c>
      <c r="H329" s="61">
        <v>28435.64</v>
      </c>
      <c r="I329" s="61">
        <v>25280.17</v>
      </c>
      <c r="J329" s="80">
        <f t="shared" si="33"/>
        <v>105.4421768707483</v>
      </c>
      <c r="K329" s="80">
        <f t="shared" si="34"/>
        <v>86.805219785995078</v>
      </c>
      <c r="L329" s="80">
        <f t="shared" si="34"/>
        <v>84.443586761592201</v>
      </c>
      <c r="M329" s="80">
        <f t="shared" si="35"/>
        <v>11.505729402872261</v>
      </c>
      <c r="N329" s="80">
        <f t="shared" si="31"/>
        <v>10.461972038263429</v>
      </c>
      <c r="O329" s="80">
        <f t="shared" si="36"/>
        <v>10.359924414210129</v>
      </c>
      <c r="P329" s="80">
        <f t="shared" si="32"/>
        <v>9.3010191317144955</v>
      </c>
    </row>
    <row r="330" spans="1:16" ht="11.25" customHeight="1">
      <c r="A330" s="60" t="s">
        <v>442</v>
      </c>
      <c r="B330" s="60" t="s">
        <v>308</v>
      </c>
      <c r="C330" s="60" t="s">
        <v>134</v>
      </c>
      <c r="D330" s="61"/>
      <c r="E330" s="61"/>
      <c r="F330" s="61"/>
      <c r="G330" s="61">
        <v>12.5</v>
      </c>
      <c r="H330" s="61">
        <v>144.5</v>
      </c>
      <c r="I330" s="61">
        <v>125.46</v>
      </c>
      <c r="N330" s="80">
        <f t="shared" si="31"/>
        <v>11.56</v>
      </c>
      <c r="P330" s="80">
        <f t="shared" si="32"/>
        <v>10.036799999999999</v>
      </c>
    </row>
    <row r="331" spans="1:16" ht="11.25" customHeight="1">
      <c r="A331" s="60" t="s">
        <v>442</v>
      </c>
      <c r="B331" s="60" t="s">
        <v>308</v>
      </c>
      <c r="C331" s="60" t="s">
        <v>62</v>
      </c>
      <c r="D331" s="61">
        <v>761</v>
      </c>
      <c r="E331" s="61">
        <v>8329.25</v>
      </c>
      <c r="F331" s="61">
        <v>7460.84</v>
      </c>
      <c r="G331" s="61">
        <v>586.5</v>
      </c>
      <c r="H331" s="61">
        <v>6027.43</v>
      </c>
      <c r="I331" s="61">
        <v>5513.43</v>
      </c>
      <c r="J331" s="80">
        <f t="shared" si="33"/>
        <v>-22.930354796320632</v>
      </c>
      <c r="K331" s="80">
        <f t="shared" si="34"/>
        <v>-27.635381336855055</v>
      </c>
      <c r="L331" s="80">
        <f t="shared" si="34"/>
        <v>-26.101752617667714</v>
      </c>
      <c r="M331" s="80">
        <f t="shared" si="35"/>
        <v>10.945137976346912</v>
      </c>
      <c r="N331" s="80">
        <f t="shared" si="31"/>
        <v>10.276947996589941</v>
      </c>
      <c r="O331" s="80">
        <f t="shared" si="36"/>
        <v>9.8039947437582136</v>
      </c>
      <c r="P331" s="80">
        <f t="shared" si="32"/>
        <v>9.4005626598465479</v>
      </c>
    </row>
    <row r="332" spans="1:16" ht="11.25" customHeight="1">
      <c r="A332" s="60" t="s">
        <v>442</v>
      </c>
      <c r="B332" s="60" t="s">
        <v>308</v>
      </c>
      <c r="C332" s="60" t="s">
        <v>53</v>
      </c>
      <c r="D332" s="61">
        <v>21050</v>
      </c>
      <c r="E332" s="61">
        <v>245840.03</v>
      </c>
      <c r="F332" s="61">
        <v>220233.71</v>
      </c>
      <c r="G332" s="61">
        <v>47552</v>
      </c>
      <c r="H332" s="61">
        <v>534844.65</v>
      </c>
      <c r="I332" s="61">
        <v>476106.16</v>
      </c>
      <c r="J332" s="80">
        <f t="shared" si="33"/>
        <v>125.90023752969121</v>
      </c>
      <c r="K332" s="80">
        <f t="shared" si="34"/>
        <v>117.55799899633921</v>
      </c>
      <c r="L332" s="80">
        <f t="shared" si="34"/>
        <v>116.18223658857674</v>
      </c>
      <c r="M332" s="80">
        <f t="shared" si="35"/>
        <v>11.678861282660332</v>
      </c>
      <c r="N332" s="80">
        <f t="shared" si="31"/>
        <v>11.247574234522208</v>
      </c>
      <c r="O332" s="80">
        <f t="shared" si="36"/>
        <v>10.462409026128265</v>
      </c>
      <c r="P332" s="80">
        <f t="shared" si="32"/>
        <v>10.012326716016149</v>
      </c>
    </row>
    <row r="333" spans="1:16" ht="11.25" customHeight="1">
      <c r="A333" s="60" t="s">
        <v>442</v>
      </c>
      <c r="B333" s="60" t="s">
        <v>308</v>
      </c>
      <c r="C333" s="60" t="s">
        <v>81</v>
      </c>
      <c r="D333" s="61">
        <v>110</v>
      </c>
      <c r="E333" s="61">
        <v>1207.48</v>
      </c>
      <c r="F333" s="61">
        <v>1083.0999999999999</v>
      </c>
      <c r="G333" s="61">
        <v>288</v>
      </c>
      <c r="H333" s="61">
        <v>2910.52</v>
      </c>
      <c r="I333" s="61">
        <v>2662.73</v>
      </c>
      <c r="J333" s="80">
        <f t="shared" si="33"/>
        <v>161.81818181818181</v>
      </c>
      <c r="K333" s="80">
        <f t="shared" si="34"/>
        <v>141.04084539702521</v>
      </c>
      <c r="L333" s="80">
        <f t="shared" si="34"/>
        <v>145.84341242729204</v>
      </c>
      <c r="M333" s="80">
        <f t="shared" si="35"/>
        <v>10.97709090909091</v>
      </c>
      <c r="N333" s="80">
        <f t="shared" si="31"/>
        <v>10.105972222222222</v>
      </c>
      <c r="O333" s="80">
        <f t="shared" si="36"/>
        <v>9.8463636363636358</v>
      </c>
      <c r="P333" s="80">
        <f t="shared" si="32"/>
        <v>9.2455902777777776</v>
      </c>
    </row>
    <row r="334" spans="1:16" ht="11.25" customHeight="1">
      <c r="A334" s="60" t="s">
        <v>442</v>
      </c>
      <c r="B334" s="60" t="s">
        <v>308</v>
      </c>
      <c r="C334" s="60" t="s">
        <v>55</v>
      </c>
      <c r="D334" s="61">
        <v>150</v>
      </c>
      <c r="E334" s="61">
        <v>1646.09</v>
      </c>
      <c r="F334" s="61">
        <v>1460.8</v>
      </c>
      <c r="G334" s="61">
        <v>1034</v>
      </c>
      <c r="H334" s="61">
        <v>13433.76</v>
      </c>
      <c r="I334" s="61">
        <v>11639.74</v>
      </c>
      <c r="J334" s="80">
        <f t="shared" si="33"/>
        <v>589.33333333333337</v>
      </c>
      <c r="K334" s="80">
        <f t="shared" si="34"/>
        <v>716.1011852328852</v>
      </c>
      <c r="L334" s="80">
        <f t="shared" si="34"/>
        <v>696.80585980284775</v>
      </c>
      <c r="M334" s="80">
        <f t="shared" si="35"/>
        <v>10.973933333333333</v>
      </c>
      <c r="N334" s="80">
        <f t="shared" si="31"/>
        <v>12.992030947775628</v>
      </c>
      <c r="O334" s="80">
        <f t="shared" si="36"/>
        <v>9.738666666666667</v>
      </c>
      <c r="P334" s="80">
        <f t="shared" si="32"/>
        <v>11.257001934235976</v>
      </c>
    </row>
    <row r="335" spans="1:16" ht="11.25" customHeight="1">
      <c r="A335" s="60" t="s">
        <v>442</v>
      </c>
      <c r="B335" s="60" t="s">
        <v>308</v>
      </c>
      <c r="C335" s="60" t="s">
        <v>41</v>
      </c>
      <c r="D335" s="61">
        <v>847350</v>
      </c>
      <c r="E335" s="61">
        <v>9088688.4600000009</v>
      </c>
      <c r="F335" s="61">
        <v>8172129.1299999999</v>
      </c>
      <c r="G335" s="61">
        <v>838172</v>
      </c>
      <c r="H335" s="61">
        <v>7923904.1799999997</v>
      </c>
      <c r="I335" s="61">
        <v>7190070.4000000004</v>
      </c>
      <c r="J335" s="80">
        <f t="shared" si="33"/>
        <v>-1.0831415589779902</v>
      </c>
      <c r="K335" s="80">
        <f t="shared" si="34"/>
        <v>-12.815757577413992</v>
      </c>
      <c r="L335" s="80">
        <f t="shared" si="34"/>
        <v>-12.017170976836971</v>
      </c>
      <c r="M335" s="80">
        <f t="shared" si="35"/>
        <v>10.726014586652505</v>
      </c>
      <c r="N335" s="80">
        <f t="shared" si="31"/>
        <v>9.4537925151400906</v>
      </c>
      <c r="O335" s="80">
        <f t="shared" si="36"/>
        <v>9.6443372042249358</v>
      </c>
      <c r="P335" s="80">
        <f t="shared" si="32"/>
        <v>8.5782755806684072</v>
      </c>
    </row>
    <row r="336" spans="1:16" ht="11.25" customHeight="1">
      <c r="A336" s="60" t="s">
        <v>442</v>
      </c>
      <c r="B336" s="60" t="s">
        <v>308</v>
      </c>
      <c r="C336" s="60" t="s">
        <v>44</v>
      </c>
      <c r="D336" s="61">
        <v>3050</v>
      </c>
      <c r="E336" s="61">
        <v>36054.14</v>
      </c>
      <c r="F336" s="61">
        <v>32624.1</v>
      </c>
      <c r="G336" s="61">
        <v>548</v>
      </c>
      <c r="H336" s="61">
        <v>5401.88</v>
      </c>
      <c r="I336" s="61">
        <v>4732.75</v>
      </c>
      <c r="J336" s="80">
        <f t="shared" si="33"/>
        <v>-82.032786885245898</v>
      </c>
      <c r="K336" s="80">
        <f t="shared" si="34"/>
        <v>-85.017310078676132</v>
      </c>
      <c r="L336" s="80">
        <f t="shared" si="34"/>
        <v>-85.493086399318301</v>
      </c>
      <c r="M336" s="80">
        <f t="shared" si="35"/>
        <v>11.821029508196721</v>
      </c>
      <c r="N336" s="80">
        <f t="shared" si="31"/>
        <v>9.8574452554744525</v>
      </c>
      <c r="O336" s="80">
        <f t="shared" si="36"/>
        <v>10.696426229508196</v>
      </c>
      <c r="P336" s="80">
        <f t="shared" si="32"/>
        <v>8.6364051094890506</v>
      </c>
    </row>
    <row r="337" spans="1:16" ht="11.25" customHeight="1">
      <c r="A337" s="60" t="s">
        <v>442</v>
      </c>
      <c r="B337" s="60" t="s">
        <v>308</v>
      </c>
      <c r="C337" s="60" t="s">
        <v>56</v>
      </c>
      <c r="D337" s="61">
        <v>5848</v>
      </c>
      <c r="E337" s="61">
        <v>64322.55</v>
      </c>
      <c r="F337" s="61">
        <v>57551.49</v>
      </c>
      <c r="G337" s="61">
        <v>25910</v>
      </c>
      <c r="H337" s="61">
        <v>280318.02</v>
      </c>
      <c r="I337" s="61">
        <v>252852.17</v>
      </c>
      <c r="J337" s="80">
        <f t="shared" si="33"/>
        <v>343.0574555403557</v>
      </c>
      <c r="K337" s="80">
        <f t="shared" si="34"/>
        <v>335.80053962412876</v>
      </c>
      <c r="L337" s="80">
        <f t="shared" si="34"/>
        <v>339.34947644274723</v>
      </c>
      <c r="M337" s="80">
        <f t="shared" si="35"/>
        <v>10.99906805745554</v>
      </c>
      <c r="N337" s="80">
        <f t="shared" si="31"/>
        <v>10.818912389038982</v>
      </c>
      <c r="O337" s="80">
        <f t="shared" si="36"/>
        <v>9.8412260601915182</v>
      </c>
      <c r="P337" s="80">
        <f t="shared" si="32"/>
        <v>9.758864145117716</v>
      </c>
    </row>
    <row r="338" spans="1:16" ht="11.25" customHeight="1">
      <c r="A338" s="60" t="s">
        <v>442</v>
      </c>
      <c r="B338" s="60" t="s">
        <v>308</v>
      </c>
      <c r="C338" s="60" t="s">
        <v>60</v>
      </c>
      <c r="D338" s="61">
        <v>50</v>
      </c>
      <c r="E338" s="61">
        <v>597.02</v>
      </c>
      <c r="F338" s="61">
        <v>534.22</v>
      </c>
      <c r="G338" s="61"/>
      <c r="H338" s="61"/>
      <c r="I338" s="61"/>
      <c r="J338" s="80">
        <f t="shared" si="33"/>
        <v>-100</v>
      </c>
      <c r="K338" s="80">
        <f t="shared" si="34"/>
        <v>-100</v>
      </c>
      <c r="L338" s="80">
        <f t="shared" si="34"/>
        <v>-100</v>
      </c>
      <c r="M338" s="80">
        <f t="shared" si="35"/>
        <v>11.9404</v>
      </c>
      <c r="O338" s="80">
        <f t="shared" si="36"/>
        <v>10.6844</v>
      </c>
    </row>
    <row r="339" spans="1:16" ht="11.25" customHeight="1">
      <c r="A339" s="60" t="s">
        <v>442</v>
      </c>
      <c r="B339" s="60" t="s">
        <v>308</v>
      </c>
      <c r="C339" s="60" t="s">
        <v>42</v>
      </c>
      <c r="D339" s="61">
        <v>72184</v>
      </c>
      <c r="E339" s="61">
        <v>777346.48</v>
      </c>
      <c r="F339" s="61">
        <v>695846</v>
      </c>
      <c r="G339" s="61">
        <v>118383</v>
      </c>
      <c r="H339" s="61">
        <v>1222684.3700000001</v>
      </c>
      <c r="I339" s="61">
        <v>1099827.08</v>
      </c>
      <c r="J339" s="80">
        <f t="shared" si="33"/>
        <v>64.00171783220658</v>
      </c>
      <c r="K339" s="80">
        <f t="shared" si="34"/>
        <v>57.289497213649206</v>
      </c>
      <c r="L339" s="80">
        <f t="shared" si="34"/>
        <v>58.056104367920497</v>
      </c>
      <c r="M339" s="80">
        <f t="shared" si="35"/>
        <v>10.76895821788762</v>
      </c>
      <c r="N339" s="80">
        <f t="shared" si="31"/>
        <v>10.328209033391619</v>
      </c>
      <c r="O339" s="80">
        <f t="shared" si="36"/>
        <v>9.6398924969522337</v>
      </c>
      <c r="P339" s="80">
        <f t="shared" si="32"/>
        <v>9.2904139952526972</v>
      </c>
    </row>
    <row r="340" spans="1:16" ht="11.25" customHeight="1">
      <c r="A340" s="60" t="s">
        <v>442</v>
      </c>
      <c r="B340" s="60" t="s">
        <v>308</v>
      </c>
      <c r="C340" s="60" t="s">
        <v>70</v>
      </c>
      <c r="D340" s="61"/>
      <c r="E340" s="61"/>
      <c r="F340" s="61"/>
      <c r="G340" s="61">
        <v>1586</v>
      </c>
      <c r="H340" s="61">
        <v>17253.78</v>
      </c>
      <c r="I340" s="61">
        <v>15425.11</v>
      </c>
      <c r="N340" s="80">
        <f t="shared" si="31"/>
        <v>10.878802017654476</v>
      </c>
      <c r="P340" s="80">
        <f t="shared" si="32"/>
        <v>9.7257944514501897</v>
      </c>
    </row>
    <row r="341" spans="1:16" ht="11.25" customHeight="1">
      <c r="A341" s="60" t="s">
        <v>442</v>
      </c>
      <c r="B341" s="60" t="s">
        <v>308</v>
      </c>
      <c r="C341" s="60" t="s">
        <v>66</v>
      </c>
      <c r="D341" s="61">
        <v>373</v>
      </c>
      <c r="E341" s="61">
        <v>4220.2700000000004</v>
      </c>
      <c r="F341" s="61">
        <v>3822.98</v>
      </c>
      <c r="G341" s="61">
        <v>638</v>
      </c>
      <c r="H341" s="61">
        <v>6821.96</v>
      </c>
      <c r="I341" s="61">
        <v>6065.3</v>
      </c>
      <c r="J341" s="80">
        <f t="shared" si="33"/>
        <v>71.045576407506701</v>
      </c>
      <c r="K341" s="80">
        <f t="shared" si="34"/>
        <v>61.647477531058428</v>
      </c>
      <c r="L341" s="80">
        <f t="shared" si="34"/>
        <v>58.653720396130772</v>
      </c>
      <c r="M341" s="80">
        <f t="shared" si="35"/>
        <v>11.314396782841824</v>
      </c>
      <c r="N341" s="80">
        <f t="shared" si="31"/>
        <v>10.692727272727273</v>
      </c>
      <c r="O341" s="80">
        <f t="shared" si="36"/>
        <v>10.249276139410188</v>
      </c>
      <c r="P341" s="80">
        <f t="shared" si="32"/>
        <v>9.5067398119122259</v>
      </c>
    </row>
    <row r="342" spans="1:16" ht="11.25" customHeight="1">
      <c r="A342" s="60" t="s">
        <v>442</v>
      </c>
      <c r="B342" s="60" t="s">
        <v>308</v>
      </c>
      <c r="C342" s="60" t="s">
        <v>352</v>
      </c>
      <c r="D342" s="61"/>
      <c r="E342" s="61"/>
      <c r="F342" s="61"/>
      <c r="G342" s="61">
        <v>2</v>
      </c>
      <c r="H342" s="61">
        <v>21.48</v>
      </c>
      <c r="I342" s="61">
        <v>18.329999999999998</v>
      </c>
      <c r="N342" s="80">
        <f t="shared" si="31"/>
        <v>10.74</v>
      </c>
      <c r="P342" s="80">
        <f t="shared" si="32"/>
        <v>9.1649999999999991</v>
      </c>
    </row>
    <row r="343" spans="1:16" ht="11.25" customHeight="1">
      <c r="A343" s="60" t="s">
        <v>442</v>
      </c>
      <c r="B343" s="60" t="s">
        <v>308</v>
      </c>
      <c r="C343" s="60" t="s">
        <v>43</v>
      </c>
      <c r="D343" s="61">
        <v>50522</v>
      </c>
      <c r="E343" s="61">
        <v>496635.75</v>
      </c>
      <c r="F343" s="61">
        <v>446072.59</v>
      </c>
      <c r="G343" s="61">
        <v>135694</v>
      </c>
      <c r="H343" s="61">
        <v>1222390.21</v>
      </c>
      <c r="I343" s="61">
        <v>1107594.67</v>
      </c>
      <c r="J343" s="80">
        <f t="shared" si="33"/>
        <v>168.58398321523296</v>
      </c>
      <c r="K343" s="80">
        <f t="shared" si="34"/>
        <v>146.13415566640137</v>
      </c>
      <c r="L343" s="80">
        <f t="shared" si="34"/>
        <v>148.29919946437414</v>
      </c>
      <c r="M343" s="80">
        <f t="shared" si="35"/>
        <v>9.8300888721744979</v>
      </c>
      <c r="N343" s="80">
        <f t="shared" si="31"/>
        <v>9.0084322814568072</v>
      </c>
      <c r="O343" s="80">
        <f t="shared" si="36"/>
        <v>8.8292741775860026</v>
      </c>
      <c r="P343" s="80">
        <f t="shared" si="32"/>
        <v>8.162443954780608</v>
      </c>
    </row>
    <row r="344" spans="1:16" ht="11.25" customHeight="1">
      <c r="A344" s="60" t="s">
        <v>443</v>
      </c>
      <c r="B344" s="60" t="s">
        <v>309</v>
      </c>
      <c r="C344" s="60" t="s">
        <v>41</v>
      </c>
      <c r="D344" s="61">
        <v>8237</v>
      </c>
      <c r="E344" s="61">
        <v>103345.13</v>
      </c>
      <c r="F344" s="61">
        <v>92259.85</v>
      </c>
      <c r="G344" s="61">
        <v>2306</v>
      </c>
      <c r="H344" s="61">
        <v>30507.55</v>
      </c>
      <c r="I344" s="61">
        <v>28369.52</v>
      </c>
      <c r="J344" s="80">
        <f t="shared" si="33"/>
        <v>-72.004370523248753</v>
      </c>
      <c r="K344" s="80">
        <f t="shared" si="34"/>
        <v>-70.479934564889504</v>
      </c>
      <c r="L344" s="80">
        <f t="shared" si="34"/>
        <v>-69.250416080234245</v>
      </c>
      <c r="M344" s="80">
        <f t="shared" si="35"/>
        <v>12.546452591963094</v>
      </c>
      <c r="N344" s="80">
        <f t="shared" si="31"/>
        <v>13.229640069384216</v>
      </c>
      <c r="O344" s="80">
        <f t="shared" si="36"/>
        <v>11.200661648658492</v>
      </c>
      <c r="P344" s="80">
        <f t="shared" si="32"/>
        <v>12.302480485689506</v>
      </c>
    </row>
    <row r="345" spans="1:16" ht="11.25" customHeight="1">
      <c r="A345" s="60" t="s">
        <v>619</v>
      </c>
      <c r="B345" s="60" t="s">
        <v>620</v>
      </c>
      <c r="C345" s="60" t="s">
        <v>62</v>
      </c>
      <c r="D345" s="61">
        <v>6</v>
      </c>
      <c r="E345" s="61">
        <v>69.83</v>
      </c>
      <c r="F345" s="61">
        <v>61.31</v>
      </c>
      <c r="G345" s="61"/>
      <c r="H345" s="61"/>
      <c r="I345" s="61"/>
      <c r="J345" s="80">
        <f t="shared" si="33"/>
        <v>-100</v>
      </c>
      <c r="K345" s="80">
        <f t="shared" si="34"/>
        <v>-100</v>
      </c>
      <c r="L345" s="80">
        <f t="shared" si="34"/>
        <v>-100</v>
      </c>
      <c r="M345" s="80">
        <f t="shared" si="35"/>
        <v>11.638333333333334</v>
      </c>
      <c r="O345" s="80">
        <f t="shared" si="36"/>
        <v>10.218333333333334</v>
      </c>
    </row>
    <row r="346" spans="1:16" ht="11.25" customHeight="1">
      <c r="A346" s="60" t="s">
        <v>619</v>
      </c>
      <c r="B346" s="60" t="s">
        <v>620</v>
      </c>
      <c r="C346" s="60" t="s">
        <v>41</v>
      </c>
      <c r="D346" s="61">
        <v>120</v>
      </c>
      <c r="E346" s="61">
        <v>1500.6</v>
      </c>
      <c r="F346" s="61">
        <v>1350.27</v>
      </c>
      <c r="G346" s="61">
        <v>1590</v>
      </c>
      <c r="H346" s="61">
        <v>17589.34</v>
      </c>
      <c r="I346" s="61">
        <v>16391.07</v>
      </c>
      <c r="J346" s="80">
        <f t="shared" si="33"/>
        <v>1225</v>
      </c>
      <c r="K346" s="80">
        <f t="shared" si="34"/>
        <v>1072.1538051446089</v>
      </c>
      <c r="L346" s="80">
        <f t="shared" si="34"/>
        <v>1113.9105512230888</v>
      </c>
      <c r="M346" s="80">
        <f t="shared" si="35"/>
        <v>12.504999999999999</v>
      </c>
      <c r="N346" s="80">
        <f t="shared" si="31"/>
        <v>11.062477987421383</v>
      </c>
      <c r="O346" s="80">
        <f t="shared" si="36"/>
        <v>11.25225</v>
      </c>
      <c r="P346" s="80">
        <f t="shared" si="32"/>
        <v>10.308849056603773</v>
      </c>
    </row>
    <row r="347" spans="1:16" ht="11.25" customHeight="1">
      <c r="A347" s="60" t="s">
        <v>619</v>
      </c>
      <c r="B347" s="60" t="s">
        <v>620</v>
      </c>
      <c r="C347" s="60" t="s">
        <v>56</v>
      </c>
      <c r="D347" s="61">
        <v>270</v>
      </c>
      <c r="E347" s="61">
        <v>3340.28</v>
      </c>
      <c r="F347" s="61">
        <v>3030.94</v>
      </c>
      <c r="G347" s="61"/>
      <c r="H347" s="61"/>
      <c r="I347" s="61"/>
      <c r="J347" s="80">
        <f t="shared" si="33"/>
        <v>-100</v>
      </c>
      <c r="K347" s="80">
        <f t="shared" si="34"/>
        <v>-100</v>
      </c>
      <c r="L347" s="80">
        <f t="shared" si="34"/>
        <v>-100</v>
      </c>
      <c r="M347" s="80">
        <f t="shared" si="35"/>
        <v>12.371407407407409</v>
      </c>
      <c r="O347" s="80">
        <f t="shared" si="36"/>
        <v>11.225703703703704</v>
      </c>
    </row>
    <row r="348" spans="1:16" ht="11.25" customHeight="1">
      <c r="A348" s="60" t="s">
        <v>619</v>
      </c>
      <c r="B348" s="60" t="s">
        <v>620</v>
      </c>
      <c r="C348" s="60" t="s">
        <v>42</v>
      </c>
      <c r="D348" s="61">
        <v>630</v>
      </c>
      <c r="E348" s="61">
        <v>7630.52</v>
      </c>
      <c r="F348" s="61">
        <v>6797.44</v>
      </c>
      <c r="G348" s="61">
        <v>60</v>
      </c>
      <c r="H348" s="61">
        <v>646.52</v>
      </c>
      <c r="I348" s="61">
        <v>612.83000000000004</v>
      </c>
      <c r="J348" s="80">
        <f t="shared" si="33"/>
        <v>-90.476190476190482</v>
      </c>
      <c r="K348" s="80">
        <f t="shared" si="34"/>
        <v>-91.527182944281648</v>
      </c>
      <c r="L348" s="80">
        <f t="shared" si="34"/>
        <v>-90.98440000941531</v>
      </c>
      <c r="M348" s="80">
        <f t="shared" si="35"/>
        <v>12.111936507936509</v>
      </c>
      <c r="N348" s="80">
        <f t="shared" si="31"/>
        <v>10.775333333333332</v>
      </c>
      <c r="O348" s="80">
        <f t="shared" si="36"/>
        <v>10.789587301587302</v>
      </c>
      <c r="P348" s="80">
        <f t="shared" si="32"/>
        <v>10.213833333333334</v>
      </c>
    </row>
    <row r="349" spans="1:16" ht="11.25" customHeight="1">
      <c r="A349" s="60" t="s">
        <v>619</v>
      </c>
      <c r="B349" s="60" t="s">
        <v>620</v>
      </c>
      <c r="C349" s="60" t="s">
        <v>43</v>
      </c>
      <c r="D349" s="61">
        <v>599.9</v>
      </c>
      <c r="E349" s="61">
        <v>6767.92</v>
      </c>
      <c r="F349" s="61">
        <v>6083.07</v>
      </c>
      <c r="G349" s="61">
        <v>123.6</v>
      </c>
      <c r="H349" s="61">
        <v>914.89</v>
      </c>
      <c r="I349" s="61">
        <v>864.12</v>
      </c>
      <c r="J349" s="80">
        <f t="shared" si="33"/>
        <v>-79.396566094349055</v>
      </c>
      <c r="K349" s="80">
        <f t="shared" si="34"/>
        <v>-86.481961961725318</v>
      </c>
      <c r="L349" s="80">
        <f t="shared" si="34"/>
        <v>-85.794672755697377</v>
      </c>
      <c r="M349" s="80">
        <f t="shared" si="35"/>
        <v>11.281746957826305</v>
      </c>
      <c r="N349" s="80">
        <f t="shared" si="31"/>
        <v>7.4020226537216827</v>
      </c>
      <c r="O349" s="80">
        <f t="shared" si="36"/>
        <v>10.140140023337223</v>
      </c>
      <c r="P349" s="80">
        <f t="shared" si="32"/>
        <v>6.9912621359223301</v>
      </c>
    </row>
    <row r="350" spans="1:16" ht="11.25" customHeight="1">
      <c r="A350" s="60" t="s">
        <v>766</v>
      </c>
      <c r="B350" s="60" t="s">
        <v>767</v>
      </c>
      <c r="C350" s="60" t="s">
        <v>41</v>
      </c>
      <c r="D350" s="61"/>
      <c r="E350" s="61"/>
      <c r="F350" s="61"/>
      <c r="G350" s="61">
        <v>44090</v>
      </c>
      <c r="H350" s="61">
        <v>63950.58</v>
      </c>
      <c r="I350" s="61">
        <v>59592.3</v>
      </c>
      <c r="N350" s="80">
        <f t="shared" si="31"/>
        <v>1.4504554320707643</v>
      </c>
      <c r="P350" s="80">
        <f t="shared" si="32"/>
        <v>1.3516058063052847</v>
      </c>
    </row>
    <row r="351" spans="1:16" ht="11.25" customHeight="1">
      <c r="A351" s="60" t="s">
        <v>766</v>
      </c>
      <c r="B351" s="60" t="s">
        <v>767</v>
      </c>
      <c r="C351" s="60" t="s">
        <v>621</v>
      </c>
      <c r="D351" s="61"/>
      <c r="E351" s="61"/>
      <c r="F351" s="61"/>
      <c r="G351" s="61">
        <v>10</v>
      </c>
      <c r="H351" s="61">
        <v>52.5</v>
      </c>
      <c r="I351" s="61">
        <v>44.6</v>
      </c>
      <c r="N351" s="80">
        <f t="shared" si="31"/>
        <v>5.25</v>
      </c>
      <c r="P351" s="80">
        <f t="shared" si="32"/>
        <v>4.46</v>
      </c>
    </row>
    <row r="352" spans="1:16" ht="11.25" customHeight="1">
      <c r="A352" s="60" t="s">
        <v>547</v>
      </c>
      <c r="B352" s="60" t="s">
        <v>548</v>
      </c>
      <c r="C352" s="60" t="s">
        <v>133</v>
      </c>
      <c r="D352" s="61">
        <v>500</v>
      </c>
      <c r="E352" s="61">
        <v>3393</v>
      </c>
      <c r="F352" s="61">
        <v>3020.66</v>
      </c>
      <c r="G352" s="61">
        <v>200</v>
      </c>
      <c r="H352" s="61">
        <v>1378</v>
      </c>
      <c r="I352" s="61">
        <v>1295.0999999999999</v>
      </c>
      <c r="J352" s="80">
        <f t="shared" si="33"/>
        <v>-60</v>
      </c>
      <c r="K352" s="80">
        <f t="shared" si="34"/>
        <v>-59.38697318007663</v>
      </c>
      <c r="L352" s="80">
        <f t="shared" si="34"/>
        <v>-57.125264015149007</v>
      </c>
      <c r="M352" s="80">
        <f t="shared" si="35"/>
        <v>6.7859999999999996</v>
      </c>
      <c r="N352" s="80">
        <f t="shared" si="31"/>
        <v>6.89</v>
      </c>
      <c r="O352" s="80">
        <f t="shared" si="36"/>
        <v>6.0413199999999998</v>
      </c>
      <c r="P352" s="80">
        <f t="shared" si="32"/>
        <v>6.4754999999999994</v>
      </c>
    </row>
    <row r="353" spans="1:16" ht="11.25" customHeight="1">
      <c r="A353" s="60" t="s">
        <v>547</v>
      </c>
      <c r="B353" s="60" t="s">
        <v>548</v>
      </c>
      <c r="C353" s="60" t="s">
        <v>151</v>
      </c>
      <c r="D353" s="61">
        <v>1025</v>
      </c>
      <c r="E353" s="61">
        <v>7131.73</v>
      </c>
      <c r="F353" s="61">
        <v>6346.04</v>
      </c>
      <c r="G353" s="61">
        <v>2070</v>
      </c>
      <c r="H353" s="61">
        <v>12242.69</v>
      </c>
      <c r="I353" s="61">
        <v>11061.39</v>
      </c>
      <c r="J353" s="80">
        <f t="shared" si="33"/>
        <v>101.95121951219512</v>
      </c>
      <c r="K353" s="80">
        <f t="shared" si="34"/>
        <v>71.665079861408117</v>
      </c>
      <c r="L353" s="80">
        <f t="shared" si="34"/>
        <v>74.303817813943809</v>
      </c>
      <c r="M353" s="80">
        <f t="shared" si="35"/>
        <v>6.9577853658536579</v>
      </c>
      <c r="N353" s="80">
        <f t="shared" si="31"/>
        <v>5.9143429951690827</v>
      </c>
      <c r="O353" s="80">
        <f t="shared" si="36"/>
        <v>6.1912585365853658</v>
      </c>
      <c r="P353" s="80">
        <f t="shared" si="32"/>
        <v>5.3436666666666666</v>
      </c>
    </row>
    <row r="354" spans="1:16" ht="11.25" customHeight="1">
      <c r="A354" s="60" t="s">
        <v>547</v>
      </c>
      <c r="B354" s="60" t="s">
        <v>548</v>
      </c>
      <c r="C354" s="60" t="s">
        <v>82</v>
      </c>
      <c r="D354" s="61">
        <v>1000</v>
      </c>
      <c r="E354" s="61">
        <v>7700</v>
      </c>
      <c r="F354" s="61">
        <v>6830.21</v>
      </c>
      <c r="G354" s="61"/>
      <c r="H354" s="61"/>
      <c r="I354" s="61"/>
      <c r="J354" s="80">
        <f t="shared" si="33"/>
        <v>-100</v>
      </c>
      <c r="K354" s="80">
        <f t="shared" si="34"/>
        <v>-100</v>
      </c>
      <c r="L354" s="80">
        <f t="shared" si="34"/>
        <v>-100</v>
      </c>
      <c r="M354" s="80">
        <f t="shared" si="35"/>
        <v>7.7</v>
      </c>
      <c r="O354" s="80">
        <f t="shared" si="36"/>
        <v>6.8302100000000001</v>
      </c>
    </row>
    <row r="355" spans="1:16" ht="11.25" customHeight="1">
      <c r="A355" s="60" t="s">
        <v>816</v>
      </c>
      <c r="B355" s="60" t="s">
        <v>817</v>
      </c>
      <c r="C355" s="60" t="s">
        <v>151</v>
      </c>
      <c r="D355" s="61"/>
      <c r="E355" s="61"/>
      <c r="F355" s="61"/>
      <c r="G355" s="61">
        <v>168.29</v>
      </c>
      <c r="H355" s="61">
        <v>2171.02</v>
      </c>
      <c r="I355" s="61">
        <v>2041.53</v>
      </c>
      <c r="N355" s="80">
        <f t="shared" si="31"/>
        <v>12.900469427773487</v>
      </c>
      <c r="P355" s="80">
        <f t="shared" si="32"/>
        <v>12.131023827916097</v>
      </c>
    </row>
    <row r="356" spans="1:16" ht="11.25" customHeight="1">
      <c r="A356" s="60" t="s">
        <v>446</v>
      </c>
      <c r="B356" s="60" t="s">
        <v>447</v>
      </c>
      <c r="C356" s="60" t="s">
        <v>47</v>
      </c>
      <c r="D356" s="61">
        <v>88157</v>
      </c>
      <c r="E356" s="61">
        <v>442894.78</v>
      </c>
      <c r="F356" s="61">
        <v>397618.45</v>
      </c>
      <c r="G356" s="61">
        <v>113195</v>
      </c>
      <c r="H356" s="61">
        <v>533519.76</v>
      </c>
      <c r="I356" s="61">
        <v>480941.52</v>
      </c>
      <c r="J356" s="80">
        <f t="shared" si="33"/>
        <v>28.401601687897728</v>
      </c>
      <c r="K356" s="80">
        <f t="shared" si="34"/>
        <v>20.46196615819224</v>
      </c>
      <c r="L356" s="80">
        <f t="shared" si="34"/>
        <v>20.955534130772858</v>
      </c>
      <c r="M356" s="80">
        <f t="shared" si="35"/>
        <v>5.0239320757285304</v>
      </c>
      <c r="N356" s="80">
        <f t="shared" si="31"/>
        <v>4.713280268563099</v>
      </c>
      <c r="O356" s="80">
        <f t="shared" si="36"/>
        <v>4.5103446124527835</v>
      </c>
      <c r="P356" s="80">
        <f t="shared" si="32"/>
        <v>4.2487876672997924</v>
      </c>
    </row>
    <row r="357" spans="1:16" ht="11.25" customHeight="1">
      <c r="A357" s="60" t="s">
        <v>446</v>
      </c>
      <c r="B357" s="60" t="s">
        <v>447</v>
      </c>
      <c r="C357" s="60" t="s">
        <v>93</v>
      </c>
      <c r="D357" s="61">
        <v>24230</v>
      </c>
      <c r="E357" s="61">
        <v>119150.74</v>
      </c>
      <c r="F357" s="61">
        <v>107294.85</v>
      </c>
      <c r="G357" s="61">
        <v>27920</v>
      </c>
      <c r="H357" s="61">
        <v>129153.48</v>
      </c>
      <c r="I357" s="61">
        <v>114894.45</v>
      </c>
      <c r="J357" s="80">
        <f t="shared" si="33"/>
        <v>15.229054890631449</v>
      </c>
      <c r="K357" s="80">
        <f t="shared" si="34"/>
        <v>8.3950296909612057</v>
      </c>
      <c r="L357" s="80">
        <f t="shared" si="34"/>
        <v>7.0829121807803359</v>
      </c>
      <c r="M357" s="80">
        <f t="shared" si="35"/>
        <v>4.917488237721833</v>
      </c>
      <c r="N357" s="80">
        <f t="shared" si="31"/>
        <v>4.6258409742120339</v>
      </c>
      <c r="O357" s="80">
        <f t="shared" si="36"/>
        <v>4.4281820057779617</v>
      </c>
      <c r="P357" s="80">
        <f t="shared" si="32"/>
        <v>4.1151307306590255</v>
      </c>
    </row>
    <row r="358" spans="1:16" ht="11.25" customHeight="1">
      <c r="A358" s="60" t="s">
        <v>446</v>
      </c>
      <c r="B358" s="60" t="s">
        <v>447</v>
      </c>
      <c r="C358" s="60" t="s">
        <v>62</v>
      </c>
      <c r="D358" s="61"/>
      <c r="E358" s="61"/>
      <c r="F358" s="61"/>
      <c r="G358" s="61">
        <v>18.59</v>
      </c>
      <c r="H358" s="61">
        <v>37.58</v>
      </c>
      <c r="I358" s="61">
        <v>33.65</v>
      </c>
      <c r="N358" s="80">
        <f t="shared" si="31"/>
        <v>2.0215169445938677</v>
      </c>
      <c r="P358" s="80">
        <f t="shared" si="32"/>
        <v>1.8101129639591178</v>
      </c>
    </row>
    <row r="359" spans="1:16" ht="11.25" customHeight="1">
      <c r="A359" s="60" t="s">
        <v>446</v>
      </c>
      <c r="B359" s="60" t="s">
        <v>447</v>
      </c>
      <c r="C359" s="60" t="s">
        <v>53</v>
      </c>
      <c r="D359" s="61">
        <v>2150</v>
      </c>
      <c r="E359" s="61">
        <v>17219.060000000001</v>
      </c>
      <c r="F359" s="61">
        <v>15631.16</v>
      </c>
      <c r="G359" s="61">
        <v>4535</v>
      </c>
      <c r="H359" s="61">
        <v>32783.18</v>
      </c>
      <c r="I359" s="61">
        <v>29134.49</v>
      </c>
      <c r="J359" s="80">
        <f t="shared" si="33"/>
        <v>110.93023255813954</v>
      </c>
      <c r="K359" s="80">
        <f t="shared" si="34"/>
        <v>90.388906246914743</v>
      </c>
      <c r="L359" s="80">
        <f t="shared" si="34"/>
        <v>86.387254688711536</v>
      </c>
      <c r="M359" s="80">
        <f t="shared" si="35"/>
        <v>8.0088651162790701</v>
      </c>
      <c r="N359" s="80">
        <f t="shared" si="31"/>
        <v>7.2289261300992287</v>
      </c>
      <c r="O359" s="80">
        <f t="shared" si="36"/>
        <v>7.2703069767441857</v>
      </c>
      <c r="P359" s="80">
        <f t="shared" si="32"/>
        <v>6.4243638368246971</v>
      </c>
    </row>
    <row r="360" spans="1:16" ht="11.25" customHeight="1">
      <c r="A360" s="60" t="s">
        <v>446</v>
      </c>
      <c r="B360" s="60" t="s">
        <v>447</v>
      </c>
      <c r="C360" s="60" t="s">
        <v>100</v>
      </c>
      <c r="D360" s="61">
        <v>11600</v>
      </c>
      <c r="E360" s="61">
        <v>57905.08</v>
      </c>
      <c r="F360" s="61">
        <v>51958.97</v>
      </c>
      <c r="G360" s="61">
        <v>23000</v>
      </c>
      <c r="H360" s="61">
        <v>111561.71</v>
      </c>
      <c r="I360" s="61">
        <v>99798.66</v>
      </c>
      <c r="J360" s="80">
        <f t="shared" si="33"/>
        <v>98.275862068965523</v>
      </c>
      <c r="K360" s="80">
        <f t="shared" si="34"/>
        <v>92.663078956112315</v>
      </c>
      <c r="L360" s="80">
        <f t="shared" si="34"/>
        <v>92.072052236601294</v>
      </c>
      <c r="M360" s="80">
        <f t="shared" si="35"/>
        <v>4.9918172413793105</v>
      </c>
      <c r="N360" s="80">
        <f t="shared" si="31"/>
        <v>4.8505091304347827</v>
      </c>
      <c r="O360" s="80">
        <f t="shared" si="36"/>
        <v>4.4792215517241383</v>
      </c>
      <c r="P360" s="80">
        <f t="shared" si="32"/>
        <v>4.3390721739130438</v>
      </c>
    </row>
    <row r="361" spans="1:16" ht="11.25" customHeight="1">
      <c r="A361" s="60" t="s">
        <v>446</v>
      </c>
      <c r="B361" s="60" t="s">
        <v>447</v>
      </c>
      <c r="C361" s="60" t="s">
        <v>51</v>
      </c>
      <c r="D361" s="61">
        <v>14000</v>
      </c>
      <c r="E361" s="61">
        <v>70002.179999999993</v>
      </c>
      <c r="F361" s="61">
        <v>63565.79</v>
      </c>
      <c r="G361" s="61">
        <v>16025</v>
      </c>
      <c r="H361" s="61">
        <v>76170.05</v>
      </c>
      <c r="I361" s="61">
        <v>69611.19</v>
      </c>
      <c r="J361" s="80">
        <f t="shared" si="33"/>
        <v>14.464285714285714</v>
      </c>
      <c r="K361" s="80">
        <f t="shared" si="34"/>
        <v>8.8109684584108816</v>
      </c>
      <c r="L361" s="80">
        <f t="shared" si="34"/>
        <v>9.5104615234074821</v>
      </c>
      <c r="M361" s="80">
        <f t="shared" si="35"/>
        <v>5.0001557142857136</v>
      </c>
      <c r="N361" s="80">
        <f t="shared" si="31"/>
        <v>4.7532012480499226</v>
      </c>
      <c r="O361" s="80">
        <f t="shared" si="36"/>
        <v>4.5404135714285712</v>
      </c>
      <c r="P361" s="80">
        <f t="shared" si="32"/>
        <v>4.3439120124804997</v>
      </c>
    </row>
    <row r="362" spans="1:16" ht="11.25" customHeight="1">
      <c r="A362" s="60" t="s">
        <v>446</v>
      </c>
      <c r="B362" s="60" t="s">
        <v>447</v>
      </c>
      <c r="C362" s="60" t="s">
        <v>55</v>
      </c>
      <c r="D362" s="61"/>
      <c r="E362" s="61"/>
      <c r="F362" s="61"/>
      <c r="G362" s="61">
        <v>490</v>
      </c>
      <c r="H362" s="61">
        <v>5337.16</v>
      </c>
      <c r="I362" s="61">
        <v>4808.2700000000004</v>
      </c>
      <c r="N362" s="80">
        <f t="shared" si="31"/>
        <v>10.892163265306122</v>
      </c>
      <c r="P362" s="80">
        <f t="shared" si="32"/>
        <v>9.8127959183673479</v>
      </c>
    </row>
    <row r="363" spans="1:16" ht="11.25" customHeight="1">
      <c r="A363" s="60" t="s">
        <v>446</v>
      </c>
      <c r="B363" s="60" t="s">
        <v>447</v>
      </c>
      <c r="C363" s="60" t="s">
        <v>607</v>
      </c>
      <c r="D363" s="61"/>
      <c r="E363" s="61"/>
      <c r="F363" s="61"/>
      <c r="G363" s="61">
        <v>800</v>
      </c>
      <c r="H363" s="61">
        <v>4157.75</v>
      </c>
      <c r="I363" s="61">
        <v>3658.59</v>
      </c>
      <c r="N363" s="80">
        <f t="shared" si="31"/>
        <v>5.1971875000000001</v>
      </c>
      <c r="P363" s="80">
        <f t="shared" si="32"/>
        <v>4.5732375000000003</v>
      </c>
    </row>
    <row r="364" spans="1:16" ht="11.25" customHeight="1">
      <c r="A364" s="60" t="s">
        <v>446</v>
      </c>
      <c r="B364" s="60" t="s">
        <v>447</v>
      </c>
      <c r="C364" s="60" t="s">
        <v>41</v>
      </c>
      <c r="D364" s="61">
        <v>91260</v>
      </c>
      <c r="E364" s="61">
        <v>456230.62</v>
      </c>
      <c r="F364" s="61">
        <v>411575.39</v>
      </c>
      <c r="G364" s="61">
        <v>58743</v>
      </c>
      <c r="H364" s="61">
        <v>266655.69</v>
      </c>
      <c r="I364" s="61">
        <v>241708.15</v>
      </c>
      <c r="J364" s="80">
        <f t="shared" si="33"/>
        <v>-35.631163708086788</v>
      </c>
      <c r="K364" s="80">
        <f t="shared" si="34"/>
        <v>-41.552434599852155</v>
      </c>
      <c r="L364" s="80">
        <f t="shared" si="34"/>
        <v>-41.272448287056235</v>
      </c>
      <c r="M364" s="80">
        <f t="shared" si="35"/>
        <v>4.999239754547447</v>
      </c>
      <c r="N364" s="80">
        <f t="shared" si="31"/>
        <v>4.5393611153669378</v>
      </c>
      <c r="O364" s="80">
        <f t="shared" si="36"/>
        <v>4.5099209949594563</v>
      </c>
      <c r="P364" s="80">
        <f t="shared" si="32"/>
        <v>4.114671535331869</v>
      </c>
    </row>
    <row r="365" spans="1:16" ht="11.25" customHeight="1">
      <c r="A365" s="60" t="s">
        <v>446</v>
      </c>
      <c r="B365" s="60" t="s">
        <v>447</v>
      </c>
      <c r="C365" s="60" t="s">
        <v>45</v>
      </c>
      <c r="D365" s="61">
        <v>10752</v>
      </c>
      <c r="E365" s="61">
        <v>60883.199999999997</v>
      </c>
      <c r="F365" s="61">
        <v>54535.040000000001</v>
      </c>
      <c r="G365" s="61">
        <v>9408</v>
      </c>
      <c r="H365" s="61">
        <v>50332.800000000003</v>
      </c>
      <c r="I365" s="61">
        <v>45645.14</v>
      </c>
      <c r="J365" s="80">
        <f t="shared" si="33"/>
        <v>-12.5</v>
      </c>
      <c r="K365" s="80">
        <f t="shared" si="34"/>
        <v>-17.328918322295799</v>
      </c>
      <c r="L365" s="80">
        <f t="shared" si="34"/>
        <v>-16.301262454377959</v>
      </c>
      <c r="M365" s="80">
        <f t="shared" si="35"/>
        <v>5.6624999999999996</v>
      </c>
      <c r="N365" s="80">
        <f t="shared" si="31"/>
        <v>5.3500000000000005</v>
      </c>
      <c r="O365" s="80">
        <f t="shared" si="36"/>
        <v>5.0720833333333335</v>
      </c>
      <c r="P365" s="80">
        <f t="shared" si="32"/>
        <v>4.8517368197278907</v>
      </c>
    </row>
    <row r="366" spans="1:16" ht="11.25" customHeight="1">
      <c r="A366" s="60" t="s">
        <v>446</v>
      </c>
      <c r="B366" s="60" t="s">
        <v>447</v>
      </c>
      <c r="C366" s="60" t="s">
        <v>60</v>
      </c>
      <c r="D366" s="61">
        <v>7650</v>
      </c>
      <c r="E366" s="61">
        <v>41468.129999999997</v>
      </c>
      <c r="F366" s="61">
        <v>37427.22</v>
      </c>
      <c r="G366" s="61">
        <v>6750</v>
      </c>
      <c r="H366" s="61">
        <v>41384</v>
      </c>
      <c r="I366" s="61">
        <v>37372.49</v>
      </c>
      <c r="J366" s="80">
        <f t="shared" si="33"/>
        <v>-11.764705882352942</v>
      </c>
      <c r="K366" s="80">
        <f t="shared" si="34"/>
        <v>-0.20287869262490829</v>
      </c>
      <c r="L366" s="80">
        <f t="shared" si="34"/>
        <v>-0.14623047076433462</v>
      </c>
      <c r="M366" s="80">
        <f t="shared" si="35"/>
        <v>5.4206705882352937</v>
      </c>
      <c r="N366" s="80">
        <f t="shared" si="31"/>
        <v>6.1309629629629629</v>
      </c>
      <c r="O366" s="80">
        <f t="shared" si="36"/>
        <v>4.8924470588235298</v>
      </c>
      <c r="P366" s="80">
        <f t="shared" si="32"/>
        <v>5.5366651851851847</v>
      </c>
    </row>
    <row r="367" spans="1:16" ht="11.25" customHeight="1">
      <c r="A367" s="60" t="s">
        <v>446</v>
      </c>
      <c r="B367" s="60" t="s">
        <v>447</v>
      </c>
      <c r="C367" s="60" t="s">
        <v>42</v>
      </c>
      <c r="D367" s="61">
        <v>76068</v>
      </c>
      <c r="E367" s="61">
        <v>434453.86</v>
      </c>
      <c r="F367" s="61">
        <v>387255.72</v>
      </c>
      <c r="G367" s="61">
        <v>79867</v>
      </c>
      <c r="H367" s="61">
        <v>443338.59</v>
      </c>
      <c r="I367" s="61">
        <v>400619.94</v>
      </c>
      <c r="J367" s="80">
        <f t="shared" si="33"/>
        <v>4.994215701740548</v>
      </c>
      <c r="K367" s="80">
        <f t="shared" si="34"/>
        <v>2.0450341953458624</v>
      </c>
      <c r="L367" s="80">
        <f t="shared" si="34"/>
        <v>3.4510064822283404</v>
      </c>
      <c r="M367" s="80">
        <f t="shared" si="35"/>
        <v>5.7113879686596203</v>
      </c>
      <c r="N367" s="80">
        <f t="shared" si="31"/>
        <v>5.5509608474088177</v>
      </c>
      <c r="O367" s="80">
        <f t="shared" si="36"/>
        <v>5.0909149708155859</v>
      </c>
      <c r="P367" s="80">
        <f t="shared" si="32"/>
        <v>5.0160884971264732</v>
      </c>
    </row>
    <row r="368" spans="1:16" ht="11.25" customHeight="1">
      <c r="A368" s="60" t="s">
        <v>446</v>
      </c>
      <c r="B368" s="60" t="s">
        <v>447</v>
      </c>
      <c r="C368" s="60" t="s">
        <v>151</v>
      </c>
      <c r="D368" s="61"/>
      <c r="E368" s="61"/>
      <c r="F368" s="61"/>
      <c r="G368" s="61">
        <v>1797.52</v>
      </c>
      <c r="H368" s="61">
        <v>10275.24</v>
      </c>
      <c r="I368" s="61">
        <v>9618.1299999999992</v>
      </c>
      <c r="N368" s="80">
        <f t="shared" si="31"/>
        <v>5.7163425163558683</v>
      </c>
      <c r="P368" s="80">
        <f t="shared" si="32"/>
        <v>5.3507777382170989</v>
      </c>
    </row>
    <row r="369" spans="1:16" ht="11.25" customHeight="1">
      <c r="A369" s="60" t="s">
        <v>446</v>
      </c>
      <c r="B369" s="60" t="s">
        <v>447</v>
      </c>
      <c r="C369" s="60" t="s">
        <v>692</v>
      </c>
      <c r="D369" s="61"/>
      <c r="E369" s="61"/>
      <c r="F369" s="61"/>
      <c r="G369" s="61">
        <v>600</v>
      </c>
      <c r="H369" s="61">
        <v>2944.14</v>
      </c>
      <c r="I369" s="61">
        <v>2618.89</v>
      </c>
      <c r="N369" s="80">
        <f t="shared" si="31"/>
        <v>4.9068999999999994</v>
      </c>
      <c r="P369" s="80">
        <f t="shared" si="32"/>
        <v>4.3648166666666661</v>
      </c>
    </row>
    <row r="370" spans="1:16" ht="11.25" customHeight="1">
      <c r="A370" s="60" t="s">
        <v>446</v>
      </c>
      <c r="B370" s="60" t="s">
        <v>447</v>
      </c>
      <c r="C370" s="60" t="s">
        <v>94</v>
      </c>
      <c r="D370" s="61">
        <v>1080</v>
      </c>
      <c r="E370" s="61">
        <v>7476.56</v>
      </c>
      <c r="F370" s="61">
        <v>6597.09</v>
      </c>
      <c r="G370" s="61">
        <v>436784.5</v>
      </c>
      <c r="H370" s="61">
        <v>2025202.03</v>
      </c>
      <c r="I370" s="61">
        <v>1880049.99</v>
      </c>
      <c r="J370" s="80">
        <f t="shared" si="33"/>
        <v>40343.009259259263</v>
      </c>
      <c r="K370" s="80">
        <f t="shared" si="34"/>
        <v>26987.350733492407</v>
      </c>
      <c r="L370" s="80">
        <f t="shared" si="34"/>
        <v>28398.171011764276</v>
      </c>
      <c r="M370" s="80">
        <f t="shared" si="35"/>
        <v>6.9227407407407409</v>
      </c>
      <c r="N370" s="80">
        <f t="shared" si="31"/>
        <v>4.6366160658173543</v>
      </c>
      <c r="O370" s="80">
        <f t="shared" si="36"/>
        <v>6.1084166666666668</v>
      </c>
      <c r="P370" s="80">
        <f t="shared" si="32"/>
        <v>4.3042964894587605</v>
      </c>
    </row>
    <row r="371" spans="1:16" ht="11.25" customHeight="1">
      <c r="A371" s="60" t="s">
        <v>446</v>
      </c>
      <c r="B371" s="60" t="s">
        <v>447</v>
      </c>
      <c r="C371" s="60" t="s">
        <v>70</v>
      </c>
      <c r="D371" s="61">
        <v>37300</v>
      </c>
      <c r="E371" s="61">
        <v>176829.9</v>
      </c>
      <c r="F371" s="61">
        <v>158047.26</v>
      </c>
      <c r="G371" s="61">
        <v>70650</v>
      </c>
      <c r="H371" s="61">
        <v>312823.42</v>
      </c>
      <c r="I371" s="61">
        <v>276435.43</v>
      </c>
      <c r="J371" s="80">
        <f t="shared" si="33"/>
        <v>89.410187667560322</v>
      </c>
      <c r="K371" s="80">
        <f t="shared" si="34"/>
        <v>76.906405534358157</v>
      </c>
      <c r="L371" s="80">
        <f t="shared" si="34"/>
        <v>74.906815847361088</v>
      </c>
      <c r="M371" s="80">
        <f t="shared" si="35"/>
        <v>4.7407479892761391</v>
      </c>
      <c r="N371" s="80">
        <f t="shared" si="31"/>
        <v>4.4277907997169139</v>
      </c>
      <c r="O371" s="80">
        <f t="shared" si="36"/>
        <v>4.2371919571045575</v>
      </c>
      <c r="P371" s="80">
        <f t="shared" si="32"/>
        <v>3.9127449398443028</v>
      </c>
    </row>
    <row r="372" spans="1:16" ht="11.25" customHeight="1">
      <c r="A372" s="60" t="s">
        <v>446</v>
      </c>
      <c r="B372" s="60" t="s">
        <v>447</v>
      </c>
      <c r="C372" s="60" t="s">
        <v>66</v>
      </c>
      <c r="D372" s="61"/>
      <c r="E372" s="61"/>
      <c r="F372" s="61"/>
      <c r="G372" s="61">
        <v>2000</v>
      </c>
      <c r="H372" s="61">
        <v>11411.5</v>
      </c>
      <c r="I372" s="61">
        <v>10000</v>
      </c>
      <c r="N372" s="80">
        <f t="shared" si="31"/>
        <v>5.7057500000000001</v>
      </c>
      <c r="P372" s="80">
        <f t="shared" si="32"/>
        <v>5</v>
      </c>
    </row>
    <row r="373" spans="1:16" ht="11.25" customHeight="1">
      <c r="A373" s="60" t="s">
        <v>446</v>
      </c>
      <c r="B373" s="60" t="s">
        <v>447</v>
      </c>
      <c r="C373" s="60" t="s">
        <v>352</v>
      </c>
      <c r="D373" s="61">
        <v>2180</v>
      </c>
      <c r="E373" s="61">
        <v>11131.95</v>
      </c>
      <c r="F373" s="61">
        <v>9920.73</v>
      </c>
      <c r="G373" s="61">
        <v>4170</v>
      </c>
      <c r="H373" s="61">
        <v>21541.63</v>
      </c>
      <c r="I373" s="61">
        <v>19630.7</v>
      </c>
      <c r="J373" s="80">
        <f t="shared" si="33"/>
        <v>91.284403669724767</v>
      </c>
      <c r="K373" s="80">
        <f t="shared" si="34"/>
        <v>93.511738734004368</v>
      </c>
      <c r="L373" s="80">
        <f t="shared" si="34"/>
        <v>97.875559560637186</v>
      </c>
      <c r="M373" s="80">
        <f t="shared" si="35"/>
        <v>5.1063990825688075</v>
      </c>
      <c r="N373" s="80">
        <f t="shared" si="31"/>
        <v>5.1658585131894483</v>
      </c>
      <c r="O373" s="80">
        <f t="shared" si="36"/>
        <v>4.5507935779816515</v>
      </c>
      <c r="P373" s="80">
        <f t="shared" si="32"/>
        <v>4.7076019184652278</v>
      </c>
    </row>
    <row r="374" spans="1:16" ht="11.25" customHeight="1">
      <c r="A374" s="60" t="s">
        <v>446</v>
      </c>
      <c r="B374" s="60" t="s">
        <v>447</v>
      </c>
      <c r="C374" s="60" t="s">
        <v>108</v>
      </c>
      <c r="D374" s="61"/>
      <c r="E374" s="61"/>
      <c r="F374" s="61"/>
      <c r="G374" s="61">
        <v>3850</v>
      </c>
      <c r="H374" s="61">
        <v>18835.97</v>
      </c>
      <c r="I374" s="61">
        <v>16536.07</v>
      </c>
      <c r="N374" s="80">
        <f t="shared" si="31"/>
        <v>4.8924597402597403</v>
      </c>
      <c r="P374" s="80">
        <f t="shared" si="32"/>
        <v>4.2950831168831165</v>
      </c>
    </row>
    <row r="375" spans="1:16" ht="11.25" customHeight="1">
      <c r="A375" s="60" t="s">
        <v>446</v>
      </c>
      <c r="B375" s="60" t="s">
        <v>447</v>
      </c>
      <c r="C375" s="60" t="s">
        <v>525</v>
      </c>
      <c r="D375" s="61">
        <v>34540</v>
      </c>
      <c r="E375" s="61">
        <v>171763.47</v>
      </c>
      <c r="F375" s="61">
        <v>152687.13</v>
      </c>
      <c r="G375" s="61">
        <v>48290</v>
      </c>
      <c r="H375" s="61">
        <v>223054.65</v>
      </c>
      <c r="I375" s="61">
        <v>199217.22</v>
      </c>
      <c r="J375" s="80">
        <f t="shared" si="33"/>
        <v>39.808917197452232</v>
      </c>
      <c r="K375" s="80">
        <f t="shared" si="34"/>
        <v>29.861518284417514</v>
      </c>
      <c r="L375" s="80">
        <f t="shared" si="34"/>
        <v>30.474140158374841</v>
      </c>
      <c r="M375" s="80">
        <f t="shared" si="35"/>
        <v>4.9728856398378696</v>
      </c>
      <c r="N375" s="80">
        <f t="shared" si="31"/>
        <v>4.6190650238144544</v>
      </c>
      <c r="O375" s="80">
        <f t="shared" si="36"/>
        <v>4.4205885929357267</v>
      </c>
      <c r="P375" s="80">
        <f t="shared" si="32"/>
        <v>4.1254342513978051</v>
      </c>
    </row>
    <row r="376" spans="1:16" ht="11.25" customHeight="1">
      <c r="A376" s="60" t="s">
        <v>446</v>
      </c>
      <c r="B376" s="60" t="s">
        <v>447</v>
      </c>
      <c r="C376" s="60" t="s">
        <v>43</v>
      </c>
      <c r="D376" s="61"/>
      <c r="E376" s="61"/>
      <c r="F376" s="61"/>
      <c r="G376" s="61">
        <v>800</v>
      </c>
      <c r="H376" s="61">
        <v>3212.78</v>
      </c>
      <c r="I376" s="61">
        <v>2880</v>
      </c>
      <c r="N376" s="80">
        <f t="shared" si="31"/>
        <v>4.0159750000000001</v>
      </c>
      <c r="P376" s="80">
        <f t="shared" si="32"/>
        <v>3.6</v>
      </c>
    </row>
    <row r="377" spans="1:16" ht="11.25" customHeight="1">
      <c r="A377" s="60" t="s">
        <v>449</v>
      </c>
      <c r="B377" s="60" t="s">
        <v>450</v>
      </c>
      <c r="C377" s="60" t="s">
        <v>47</v>
      </c>
      <c r="D377" s="61"/>
      <c r="E377" s="61"/>
      <c r="F377" s="61"/>
      <c r="G377" s="61">
        <v>2400</v>
      </c>
      <c r="H377" s="61">
        <v>16494.53</v>
      </c>
      <c r="I377" s="61">
        <v>14860</v>
      </c>
      <c r="N377" s="80">
        <f t="shared" si="31"/>
        <v>6.8727208333333332</v>
      </c>
      <c r="P377" s="80">
        <f t="shared" si="32"/>
        <v>6.1916666666666664</v>
      </c>
    </row>
    <row r="378" spans="1:16" ht="11.25" customHeight="1">
      <c r="A378" s="60" t="s">
        <v>449</v>
      </c>
      <c r="B378" s="60" t="s">
        <v>450</v>
      </c>
      <c r="C378" s="60" t="s">
        <v>41</v>
      </c>
      <c r="D378" s="61">
        <v>1730</v>
      </c>
      <c r="E378" s="61">
        <v>9339.7999999999993</v>
      </c>
      <c r="F378" s="61">
        <v>8419.24</v>
      </c>
      <c r="G378" s="61">
        <v>540</v>
      </c>
      <c r="H378" s="61">
        <v>3215.11</v>
      </c>
      <c r="I378" s="61">
        <v>2821.21</v>
      </c>
      <c r="J378" s="80">
        <f t="shared" si="33"/>
        <v>-68.786127167630056</v>
      </c>
      <c r="K378" s="80">
        <f t="shared" si="34"/>
        <v>-65.576243602646727</v>
      </c>
      <c r="L378" s="80">
        <f t="shared" si="34"/>
        <v>-66.490918420189942</v>
      </c>
      <c r="M378" s="80">
        <f t="shared" si="35"/>
        <v>5.3987283236994212</v>
      </c>
      <c r="N378" s="80">
        <f t="shared" si="31"/>
        <v>5.9539074074074074</v>
      </c>
      <c r="O378" s="80">
        <f t="shared" si="36"/>
        <v>4.8666127167630053</v>
      </c>
      <c r="P378" s="80">
        <f t="shared" si="32"/>
        <v>5.2244629629629626</v>
      </c>
    </row>
    <row r="379" spans="1:16" s="137" customFormat="1" ht="11.25" customHeight="1">
      <c r="A379" s="60" t="s">
        <v>449</v>
      </c>
      <c r="B379" s="60" t="s">
        <v>450</v>
      </c>
      <c r="C379" s="60" t="s">
        <v>352</v>
      </c>
      <c r="D379" s="61"/>
      <c r="E379" s="61"/>
      <c r="F379" s="61"/>
      <c r="G379" s="61">
        <v>1500</v>
      </c>
      <c r="H379" s="61">
        <v>10928</v>
      </c>
      <c r="I379" s="61">
        <v>10050</v>
      </c>
      <c r="J379" s="80"/>
      <c r="K379" s="80"/>
      <c r="L379" s="80"/>
      <c r="M379" s="80"/>
      <c r="N379" s="80">
        <f t="shared" si="31"/>
        <v>7.285333333333333</v>
      </c>
      <c r="O379" s="80"/>
      <c r="P379" s="80">
        <f t="shared" si="32"/>
        <v>6.7</v>
      </c>
    </row>
    <row r="380" spans="1:16" s="137" customFormat="1" ht="11.25" customHeight="1">
      <c r="A380" s="60" t="s">
        <v>452</v>
      </c>
      <c r="B380" s="60" t="s">
        <v>314</v>
      </c>
      <c r="C380" s="60" t="s">
        <v>47</v>
      </c>
      <c r="D380" s="61">
        <v>130755</v>
      </c>
      <c r="E380" s="61">
        <v>1276350.8999999999</v>
      </c>
      <c r="F380" s="61">
        <v>1144722.46</v>
      </c>
      <c r="G380" s="61">
        <v>113310</v>
      </c>
      <c r="H380" s="61">
        <v>1091066.8700000001</v>
      </c>
      <c r="I380" s="61">
        <v>1000844.98</v>
      </c>
      <c r="J380" s="80">
        <f t="shared" si="33"/>
        <v>-13.341746013536767</v>
      </c>
      <c r="K380" s="80">
        <f t="shared" si="34"/>
        <v>-14.516699913793284</v>
      </c>
      <c r="L380" s="80">
        <f t="shared" si="34"/>
        <v>-12.568765358198702</v>
      </c>
      <c r="M380" s="80">
        <f t="shared" si="35"/>
        <v>9.761392680968223</v>
      </c>
      <c r="N380" s="80">
        <f t="shared" si="31"/>
        <v>9.6290430676904073</v>
      </c>
      <c r="O380" s="80">
        <f t="shared" si="36"/>
        <v>8.754712706971052</v>
      </c>
      <c r="P380" s="80">
        <f t="shared" si="32"/>
        <v>8.8328036360427138</v>
      </c>
    </row>
    <row r="381" spans="1:16" s="137" customFormat="1" ht="11.25" customHeight="1">
      <c r="A381" s="60" t="s">
        <v>452</v>
      </c>
      <c r="B381" s="60" t="s">
        <v>314</v>
      </c>
      <c r="C381" s="60" t="s">
        <v>93</v>
      </c>
      <c r="D381" s="61">
        <v>19350</v>
      </c>
      <c r="E381" s="61">
        <v>238899.56</v>
      </c>
      <c r="F381" s="61">
        <v>218789.82</v>
      </c>
      <c r="G381" s="61">
        <v>3024</v>
      </c>
      <c r="H381" s="61">
        <v>35832.82</v>
      </c>
      <c r="I381" s="61">
        <v>33181.93</v>
      </c>
      <c r="J381" s="80">
        <f t="shared" si="33"/>
        <v>-84.372093023255815</v>
      </c>
      <c r="K381" s="80">
        <f t="shared" si="34"/>
        <v>-85.000884890704697</v>
      </c>
      <c r="L381" s="80">
        <f t="shared" si="34"/>
        <v>-84.833878468385777</v>
      </c>
      <c r="M381" s="80">
        <f t="shared" si="35"/>
        <v>12.346230490956073</v>
      </c>
      <c r="N381" s="80">
        <f t="shared" si="31"/>
        <v>11.849477513227512</v>
      </c>
      <c r="O381" s="80">
        <f t="shared" si="36"/>
        <v>11.306967441860465</v>
      </c>
      <c r="P381" s="80">
        <f t="shared" si="32"/>
        <v>10.97286044973545</v>
      </c>
    </row>
    <row r="382" spans="1:16" s="137" customFormat="1" ht="11.25" customHeight="1">
      <c r="A382" s="60" t="s">
        <v>452</v>
      </c>
      <c r="B382" s="60" t="s">
        <v>314</v>
      </c>
      <c r="C382" s="60" t="s">
        <v>133</v>
      </c>
      <c r="D382" s="61"/>
      <c r="E382" s="61"/>
      <c r="F382" s="61"/>
      <c r="G382" s="61">
        <v>400</v>
      </c>
      <c r="H382" s="61">
        <v>3980</v>
      </c>
      <c r="I382" s="61">
        <v>3688.14</v>
      </c>
      <c r="J382" s="80"/>
      <c r="K382" s="80"/>
      <c r="L382" s="80"/>
      <c r="M382" s="80"/>
      <c r="N382" s="80">
        <f t="shared" si="31"/>
        <v>9.9499999999999993</v>
      </c>
      <c r="O382" s="80"/>
      <c r="P382" s="80">
        <f t="shared" si="32"/>
        <v>9.2203499999999998</v>
      </c>
    </row>
    <row r="383" spans="1:16" s="137" customFormat="1" ht="11.25" customHeight="1">
      <c r="A383" s="60" t="s">
        <v>452</v>
      </c>
      <c r="B383" s="60" t="s">
        <v>314</v>
      </c>
      <c r="C383" s="60" t="s">
        <v>63</v>
      </c>
      <c r="D383" s="61">
        <v>9400</v>
      </c>
      <c r="E383" s="61">
        <v>119196.68</v>
      </c>
      <c r="F383" s="61">
        <v>106078.01</v>
      </c>
      <c r="G383" s="61">
        <v>28931</v>
      </c>
      <c r="H383" s="61">
        <v>321476.5</v>
      </c>
      <c r="I383" s="61">
        <v>293218.5</v>
      </c>
      <c r="J383" s="80">
        <f t="shared" si="33"/>
        <v>207.77659574468086</v>
      </c>
      <c r="K383" s="80">
        <f t="shared" si="34"/>
        <v>169.70256218545686</v>
      </c>
      <c r="L383" s="80">
        <f t="shared" si="34"/>
        <v>176.41779856164345</v>
      </c>
      <c r="M383" s="80">
        <f t="shared" si="35"/>
        <v>12.680497872340425</v>
      </c>
      <c r="N383" s="80">
        <f t="shared" si="31"/>
        <v>11.111835055822475</v>
      </c>
      <c r="O383" s="80">
        <f t="shared" si="36"/>
        <v>11.284894680851064</v>
      </c>
      <c r="P383" s="80">
        <f t="shared" si="32"/>
        <v>10.135097300473541</v>
      </c>
    </row>
    <row r="384" spans="1:16" s="137" customFormat="1" ht="11.25" customHeight="1">
      <c r="A384" s="60" t="s">
        <v>452</v>
      </c>
      <c r="B384" s="60" t="s">
        <v>314</v>
      </c>
      <c r="C384" s="60" t="s">
        <v>134</v>
      </c>
      <c r="D384" s="61">
        <v>3200</v>
      </c>
      <c r="E384" s="61">
        <v>46897.81</v>
      </c>
      <c r="F384" s="61">
        <v>41978.12</v>
      </c>
      <c r="G384" s="61">
        <v>2700</v>
      </c>
      <c r="H384" s="61">
        <v>29601.64</v>
      </c>
      <c r="I384" s="61">
        <v>26640.51</v>
      </c>
      <c r="J384" s="80">
        <f t="shared" si="33"/>
        <v>-15.625</v>
      </c>
      <c r="K384" s="80">
        <f t="shared" si="34"/>
        <v>-36.880549432905283</v>
      </c>
      <c r="L384" s="80">
        <f t="shared" si="34"/>
        <v>-36.537153164553352</v>
      </c>
      <c r="M384" s="80">
        <f t="shared" si="35"/>
        <v>14.655565624999999</v>
      </c>
      <c r="N384" s="80">
        <f t="shared" si="31"/>
        <v>10.96357037037037</v>
      </c>
      <c r="O384" s="80">
        <f t="shared" si="36"/>
        <v>13.1181625</v>
      </c>
      <c r="P384" s="80">
        <f t="shared" si="32"/>
        <v>9.8668555555555546</v>
      </c>
    </row>
    <row r="385" spans="1:16" s="137" customFormat="1" ht="11.25" customHeight="1">
      <c r="A385" s="60" t="s">
        <v>452</v>
      </c>
      <c r="B385" s="60" t="s">
        <v>314</v>
      </c>
      <c r="C385" s="60" t="s">
        <v>62</v>
      </c>
      <c r="D385" s="61">
        <v>151249.99</v>
      </c>
      <c r="E385" s="61">
        <v>2230766.04</v>
      </c>
      <c r="F385" s="61">
        <v>2003494.42</v>
      </c>
      <c r="G385" s="61">
        <v>62902.26</v>
      </c>
      <c r="H385" s="61">
        <v>976267.43</v>
      </c>
      <c r="I385" s="61">
        <v>840266.19</v>
      </c>
      <c r="J385" s="80">
        <f t="shared" si="33"/>
        <v>-58.41172617598189</v>
      </c>
      <c r="K385" s="80">
        <f t="shared" si="34"/>
        <v>-56.236225023400472</v>
      </c>
      <c r="L385" s="80">
        <f t="shared" si="34"/>
        <v>-58.059968542363102</v>
      </c>
      <c r="M385" s="80">
        <f t="shared" si="35"/>
        <v>14.748867355297016</v>
      </c>
      <c r="N385" s="80">
        <f t="shared" si="31"/>
        <v>15.52038718481657</v>
      </c>
      <c r="O385" s="80">
        <f t="shared" si="36"/>
        <v>13.246244974958346</v>
      </c>
      <c r="P385" s="80">
        <f t="shared" si="32"/>
        <v>13.358282993329651</v>
      </c>
    </row>
    <row r="386" spans="1:16" s="137" customFormat="1" ht="11.25" customHeight="1">
      <c r="A386" s="60" t="s">
        <v>452</v>
      </c>
      <c r="B386" s="60" t="s">
        <v>314</v>
      </c>
      <c r="C386" s="60" t="s">
        <v>53</v>
      </c>
      <c r="D386" s="61">
        <v>1479235.76</v>
      </c>
      <c r="E386" s="61">
        <v>18610813.52</v>
      </c>
      <c r="F386" s="61">
        <v>16677981.189999999</v>
      </c>
      <c r="G386" s="61">
        <v>1754578.79</v>
      </c>
      <c r="H386" s="61">
        <v>21098626.210000001</v>
      </c>
      <c r="I386" s="61">
        <v>19172440.329999998</v>
      </c>
      <c r="J386" s="80">
        <f t="shared" si="33"/>
        <v>18.613870584091345</v>
      </c>
      <c r="K386" s="80">
        <f t="shared" si="34"/>
        <v>13.367565514137725</v>
      </c>
      <c r="L386" s="80">
        <f t="shared" si="34"/>
        <v>14.956601231182939</v>
      </c>
      <c r="M386" s="80">
        <f t="shared" si="35"/>
        <v>12.581370747824538</v>
      </c>
      <c r="N386" s="80">
        <f t="shared" si="31"/>
        <v>12.024895279852323</v>
      </c>
      <c r="O386" s="80">
        <f t="shared" si="36"/>
        <v>11.274728235342282</v>
      </c>
      <c r="P386" s="80">
        <f t="shared" si="32"/>
        <v>10.927089988361251</v>
      </c>
    </row>
    <row r="387" spans="1:16" s="137" customFormat="1" ht="11.25" customHeight="1">
      <c r="A387" s="60" t="s">
        <v>452</v>
      </c>
      <c r="B387" s="60" t="s">
        <v>314</v>
      </c>
      <c r="C387" s="60" t="s">
        <v>51</v>
      </c>
      <c r="D387" s="61"/>
      <c r="E387" s="61"/>
      <c r="F387" s="61"/>
      <c r="G387" s="61">
        <v>7500</v>
      </c>
      <c r="H387" s="61">
        <v>82010.92</v>
      </c>
      <c r="I387" s="61">
        <v>76036.81</v>
      </c>
      <c r="J387" s="80"/>
      <c r="K387" s="80"/>
      <c r="L387" s="80"/>
      <c r="M387" s="80"/>
      <c r="N387" s="80">
        <f t="shared" si="31"/>
        <v>10.934789333333333</v>
      </c>
      <c r="O387" s="80"/>
      <c r="P387" s="80">
        <f t="shared" si="32"/>
        <v>10.138241333333333</v>
      </c>
    </row>
    <row r="388" spans="1:16" s="137" customFormat="1" ht="11.25" customHeight="1">
      <c r="A388" s="60" t="s">
        <v>452</v>
      </c>
      <c r="B388" s="60" t="s">
        <v>314</v>
      </c>
      <c r="C388" s="60" t="s">
        <v>55</v>
      </c>
      <c r="D388" s="61">
        <v>192355</v>
      </c>
      <c r="E388" s="61">
        <v>2451570.7599999998</v>
      </c>
      <c r="F388" s="61">
        <v>2204692.25</v>
      </c>
      <c r="G388" s="61">
        <v>255723</v>
      </c>
      <c r="H388" s="61">
        <v>3017636.03</v>
      </c>
      <c r="I388" s="61">
        <v>2728041.6</v>
      </c>
      <c r="J388" s="80">
        <f t="shared" si="33"/>
        <v>32.943255959034076</v>
      </c>
      <c r="K388" s="80">
        <f t="shared" si="34"/>
        <v>23.089901349614728</v>
      </c>
      <c r="L388" s="80">
        <f t="shared" si="34"/>
        <v>23.737977488694852</v>
      </c>
      <c r="M388" s="80">
        <f t="shared" si="35"/>
        <v>12.745032673962204</v>
      </c>
      <c r="N388" s="80">
        <f t="shared" si="31"/>
        <v>11.80040915365454</v>
      </c>
      <c r="O388" s="80">
        <f t="shared" si="36"/>
        <v>11.461580151282785</v>
      </c>
      <c r="P388" s="80">
        <f t="shared" si="32"/>
        <v>10.667955561290928</v>
      </c>
    </row>
    <row r="389" spans="1:16" s="137" customFormat="1" ht="11.25" customHeight="1">
      <c r="A389" s="60" t="s">
        <v>452</v>
      </c>
      <c r="B389" s="60" t="s">
        <v>314</v>
      </c>
      <c r="C389" s="60" t="s">
        <v>607</v>
      </c>
      <c r="D389" s="61">
        <v>6610</v>
      </c>
      <c r="E389" s="61">
        <v>53755.85</v>
      </c>
      <c r="F389" s="61">
        <v>47458</v>
      </c>
      <c r="G389" s="61">
        <v>11580</v>
      </c>
      <c r="H389" s="61">
        <v>81392.42</v>
      </c>
      <c r="I389" s="61">
        <v>76826.850000000006</v>
      </c>
      <c r="J389" s="80">
        <f t="shared" si="33"/>
        <v>75.189107413010589</v>
      </c>
      <c r="K389" s="80">
        <f t="shared" si="34"/>
        <v>51.411278958476146</v>
      </c>
      <c r="L389" s="80">
        <f t="shared" si="34"/>
        <v>61.883876269543606</v>
      </c>
      <c r="M389" s="80">
        <f t="shared" si="35"/>
        <v>8.1325037821482606</v>
      </c>
      <c r="N389" s="80">
        <f t="shared" si="31"/>
        <v>7.0287063903281517</v>
      </c>
      <c r="O389" s="80">
        <f t="shared" si="36"/>
        <v>7.1797276853252647</v>
      </c>
      <c r="P389" s="80">
        <f t="shared" si="32"/>
        <v>6.6344430051813479</v>
      </c>
    </row>
    <row r="390" spans="1:16" s="137" customFormat="1" ht="11.25" customHeight="1">
      <c r="A390" s="60" t="s">
        <v>452</v>
      </c>
      <c r="B390" s="60" t="s">
        <v>314</v>
      </c>
      <c r="C390" s="60" t="s">
        <v>41</v>
      </c>
      <c r="D390" s="61">
        <v>823124</v>
      </c>
      <c r="E390" s="61">
        <v>9013634.2400000002</v>
      </c>
      <c r="F390" s="61">
        <v>8080317.3399999999</v>
      </c>
      <c r="G390" s="61">
        <v>861738.5</v>
      </c>
      <c r="H390" s="61">
        <v>8758324.9000000004</v>
      </c>
      <c r="I390" s="61">
        <v>7953345.8099999996</v>
      </c>
      <c r="J390" s="80">
        <f t="shared" ref="J390:J453" si="37">(G390-D390)*100/D390</f>
        <v>4.6912129885655141</v>
      </c>
      <c r="K390" s="80">
        <f t="shared" ref="K390:L453" si="38">(H390-E390)*100/E390</f>
        <v>-2.8324794772236048</v>
      </c>
      <c r="L390" s="80">
        <f t="shared" si="38"/>
        <v>-1.5713681116390443</v>
      </c>
      <c r="M390" s="80">
        <f t="shared" ref="M390:M453" si="39">E390/D390</f>
        <v>10.950518075040941</v>
      </c>
      <c r="N390" s="80">
        <f t="shared" ref="N390:N453" si="40">H390/G390</f>
        <v>10.163552980399507</v>
      </c>
      <c r="O390" s="80">
        <f t="shared" ref="O390:O453" si="41">F390/D390</f>
        <v>9.816646507695074</v>
      </c>
      <c r="P390" s="80">
        <f t="shared" ref="P390:P453" si="42">I390/G390</f>
        <v>9.2294191451350951</v>
      </c>
    </row>
    <row r="391" spans="1:16" s="137" customFormat="1" ht="11.25" customHeight="1">
      <c r="A391" s="60" t="s">
        <v>452</v>
      </c>
      <c r="B391" s="60" t="s">
        <v>314</v>
      </c>
      <c r="C391" s="60" t="s">
        <v>91</v>
      </c>
      <c r="D391" s="61">
        <v>10850</v>
      </c>
      <c r="E391" s="61">
        <v>148908</v>
      </c>
      <c r="F391" s="61">
        <v>133329.76999999999</v>
      </c>
      <c r="G391" s="61">
        <v>3000</v>
      </c>
      <c r="H391" s="61">
        <v>40725.64</v>
      </c>
      <c r="I391" s="61">
        <v>37429.22</v>
      </c>
      <c r="J391" s="80">
        <f t="shared" si="37"/>
        <v>-72.350230414746548</v>
      </c>
      <c r="K391" s="80">
        <f t="shared" si="38"/>
        <v>-72.650468745802783</v>
      </c>
      <c r="L391" s="80">
        <f t="shared" si="38"/>
        <v>-71.927334758021402</v>
      </c>
      <c r="M391" s="80">
        <f t="shared" si="39"/>
        <v>13.724239631336406</v>
      </c>
      <c r="N391" s="80">
        <f t="shared" si="40"/>
        <v>13.575213333333334</v>
      </c>
      <c r="O391" s="80">
        <f t="shared" si="41"/>
        <v>12.288458064516128</v>
      </c>
      <c r="P391" s="80">
        <f t="shared" si="42"/>
        <v>12.476406666666668</v>
      </c>
    </row>
    <row r="392" spans="1:16" s="137" customFormat="1" ht="11.25" customHeight="1">
      <c r="A392" s="60" t="s">
        <v>452</v>
      </c>
      <c r="B392" s="60" t="s">
        <v>314</v>
      </c>
      <c r="C392" s="60" t="s">
        <v>56</v>
      </c>
      <c r="D392" s="61"/>
      <c r="E392" s="61"/>
      <c r="F392" s="61"/>
      <c r="G392" s="61">
        <v>22150</v>
      </c>
      <c r="H392" s="61">
        <v>230442.5</v>
      </c>
      <c r="I392" s="61">
        <v>210314</v>
      </c>
      <c r="J392" s="80"/>
      <c r="K392" s="80"/>
      <c r="L392" s="80"/>
      <c r="M392" s="80"/>
      <c r="N392" s="80">
        <f t="shared" si="40"/>
        <v>10.40372460496614</v>
      </c>
      <c r="O392" s="80"/>
      <c r="P392" s="80">
        <f t="shared" si="42"/>
        <v>9.4949887133182838</v>
      </c>
    </row>
    <row r="393" spans="1:16" s="137" customFormat="1" ht="11.25" customHeight="1">
      <c r="A393" s="60" t="s">
        <v>452</v>
      </c>
      <c r="B393" s="60" t="s">
        <v>314</v>
      </c>
      <c r="C393" s="60" t="s">
        <v>60</v>
      </c>
      <c r="D393" s="61">
        <v>15250</v>
      </c>
      <c r="E393" s="61">
        <v>164253.57</v>
      </c>
      <c r="F393" s="61">
        <v>147363.21</v>
      </c>
      <c r="G393" s="61">
        <v>43115</v>
      </c>
      <c r="H393" s="61">
        <v>435691.93</v>
      </c>
      <c r="I393" s="61">
        <v>398219.85</v>
      </c>
      <c r="J393" s="80">
        <f t="shared" si="37"/>
        <v>182.72131147540983</v>
      </c>
      <c r="K393" s="80">
        <f t="shared" si="38"/>
        <v>165.25568363597819</v>
      </c>
      <c r="L393" s="80">
        <f t="shared" si="38"/>
        <v>170.23016803176316</v>
      </c>
      <c r="M393" s="80">
        <f t="shared" si="39"/>
        <v>10.770725901639345</v>
      </c>
      <c r="N393" s="80">
        <f t="shared" si="40"/>
        <v>10.105344543662298</v>
      </c>
      <c r="O393" s="80">
        <f t="shared" si="41"/>
        <v>9.6631613114754096</v>
      </c>
      <c r="P393" s="80">
        <f t="shared" si="42"/>
        <v>9.2362252116432799</v>
      </c>
    </row>
    <row r="394" spans="1:16" s="137" customFormat="1" ht="11.25" customHeight="1">
      <c r="A394" s="60" t="s">
        <v>452</v>
      </c>
      <c r="B394" s="60" t="s">
        <v>314</v>
      </c>
      <c r="C394" s="60" t="s">
        <v>42</v>
      </c>
      <c r="D394" s="61">
        <v>661345.48</v>
      </c>
      <c r="E394" s="61">
        <v>7034268.4199999999</v>
      </c>
      <c r="F394" s="61">
        <v>6298270.71</v>
      </c>
      <c r="G394" s="61">
        <v>530422.53</v>
      </c>
      <c r="H394" s="61">
        <v>5617037.1100000003</v>
      </c>
      <c r="I394" s="61">
        <v>5100260.32</v>
      </c>
      <c r="J394" s="80">
        <f t="shared" si="37"/>
        <v>-19.796453436107246</v>
      </c>
      <c r="K394" s="80">
        <f t="shared" si="38"/>
        <v>-20.14752957067282</v>
      </c>
      <c r="L394" s="80">
        <f t="shared" si="38"/>
        <v>-19.021259090973555</v>
      </c>
      <c r="M394" s="80">
        <f t="shared" si="39"/>
        <v>10.636299230471796</v>
      </c>
      <c r="N394" s="80">
        <f t="shared" si="40"/>
        <v>10.589740805316094</v>
      </c>
      <c r="O394" s="80">
        <f t="shared" si="41"/>
        <v>9.5234199075496822</v>
      </c>
      <c r="P394" s="80">
        <f t="shared" si="42"/>
        <v>9.6154669749793626</v>
      </c>
    </row>
    <row r="395" spans="1:16" s="137" customFormat="1" ht="11.25" customHeight="1">
      <c r="A395" s="60" t="s">
        <v>452</v>
      </c>
      <c r="B395" s="60" t="s">
        <v>314</v>
      </c>
      <c r="C395" s="60" t="s">
        <v>98</v>
      </c>
      <c r="D395" s="61"/>
      <c r="E395" s="61"/>
      <c r="F395" s="61"/>
      <c r="G395" s="61">
        <v>5</v>
      </c>
      <c r="H395" s="61">
        <v>5</v>
      </c>
      <c r="I395" s="61">
        <v>4.26</v>
      </c>
      <c r="J395" s="80"/>
      <c r="K395" s="80"/>
      <c r="L395" s="80"/>
      <c r="M395" s="80"/>
      <c r="N395" s="80">
        <f t="shared" si="40"/>
        <v>1</v>
      </c>
      <c r="O395" s="80"/>
      <c r="P395" s="80">
        <f t="shared" si="42"/>
        <v>0.85199999999999998</v>
      </c>
    </row>
    <row r="396" spans="1:16" s="137" customFormat="1" ht="11.25" customHeight="1">
      <c r="A396" s="60" t="s">
        <v>452</v>
      </c>
      <c r="B396" s="60" t="s">
        <v>314</v>
      </c>
      <c r="C396" s="60" t="s">
        <v>70</v>
      </c>
      <c r="D396" s="61">
        <v>5565</v>
      </c>
      <c r="E396" s="61">
        <v>44103.9</v>
      </c>
      <c r="F396" s="61">
        <v>39299.83</v>
      </c>
      <c r="G396" s="61">
        <v>11500</v>
      </c>
      <c r="H396" s="61">
        <v>105286.6</v>
      </c>
      <c r="I396" s="61">
        <v>94410.79</v>
      </c>
      <c r="J396" s="80">
        <f t="shared" si="37"/>
        <v>106.64869721473495</v>
      </c>
      <c r="K396" s="80">
        <f t="shared" si="38"/>
        <v>138.724013069139</v>
      </c>
      <c r="L396" s="80">
        <f t="shared" si="38"/>
        <v>140.23205698345257</v>
      </c>
      <c r="M396" s="80">
        <f t="shared" si="39"/>
        <v>7.92522911051213</v>
      </c>
      <c r="N396" s="80">
        <f t="shared" si="40"/>
        <v>9.1553565217391313</v>
      </c>
      <c r="O396" s="80">
        <f t="shared" si="41"/>
        <v>7.0619640610961367</v>
      </c>
      <c r="P396" s="80">
        <f t="shared" si="42"/>
        <v>8.2096339130434774</v>
      </c>
    </row>
    <row r="397" spans="1:16" s="137" customFormat="1" ht="11.25" customHeight="1">
      <c r="A397" s="60" t="s">
        <v>452</v>
      </c>
      <c r="B397" s="60" t="s">
        <v>314</v>
      </c>
      <c r="C397" s="60" t="s">
        <v>818</v>
      </c>
      <c r="D397" s="61"/>
      <c r="E397" s="61"/>
      <c r="F397" s="61"/>
      <c r="G397" s="61">
        <v>60</v>
      </c>
      <c r="H397" s="61">
        <v>605.77</v>
      </c>
      <c r="I397" s="61">
        <v>565.57000000000005</v>
      </c>
      <c r="J397" s="80"/>
      <c r="K397" s="80"/>
      <c r="L397" s="80"/>
      <c r="M397" s="80"/>
      <c r="N397" s="80">
        <f t="shared" si="40"/>
        <v>10.096166666666667</v>
      </c>
      <c r="O397" s="80"/>
      <c r="P397" s="80">
        <f t="shared" si="42"/>
        <v>9.426166666666667</v>
      </c>
    </row>
    <row r="398" spans="1:16" s="137" customFormat="1" ht="11.25" customHeight="1">
      <c r="A398" s="60" t="s">
        <v>452</v>
      </c>
      <c r="B398" s="60" t="s">
        <v>314</v>
      </c>
      <c r="C398" s="60" t="s">
        <v>66</v>
      </c>
      <c r="D398" s="61">
        <v>550</v>
      </c>
      <c r="E398" s="61">
        <v>5996.66</v>
      </c>
      <c r="F398" s="61">
        <v>5259.99</v>
      </c>
      <c r="G398" s="61">
        <v>15000</v>
      </c>
      <c r="H398" s="61">
        <v>146842.15</v>
      </c>
      <c r="I398" s="61">
        <v>132300</v>
      </c>
      <c r="J398" s="80">
        <f t="shared" si="37"/>
        <v>2627.2727272727275</v>
      </c>
      <c r="K398" s="80">
        <f t="shared" si="38"/>
        <v>2348.7322943104996</v>
      </c>
      <c r="L398" s="80">
        <f t="shared" si="38"/>
        <v>2415.2139072507744</v>
      </c>
      <c r="M398" s="80">
        <f t="shared" si="39"/>
        <v>10.903018181818181</v>
      </c>
      <c r="N398" s="80">
        <f t="shared" si="40"/>
        <v>9.7894766666666655</v>
      </c>
      <c r="O398" s="80">
        <f t="shared" si="41"/>
        <v>9.5636181818181818</v>
      </c>
      <c r="P398" s="80">
        <f t="shared" si="42"/>
        <v>8.82</v>
      </c>
    </row>
    <row r="399" spans="1:16" s="137" customFormat="1" ht="11.25" customHeight="1">
      <c r="A399" s="60" t="s">
        <v>452</v>
      </c>
      <c r="B399" s="60" t="s">
        <v>314</v>
      </c>
      <c r="C399" s="60" t="s">
        <v>178</v>
      </c>
      <c r="D399" s="61"/>
      <c r="E399" s="61"/>
      <c r="F399" s="61"/>
      <c r="G399" s="61">
        <v>500</v>
      </c>
      <c r="H399" s="61">
        <v>6394.4</v>
      </c>
      <c r="I399" s="61">
        <v>6030</v>
      </c>
      <c r="J399" s="80"/>
      <c r="K399" s="80"/>
      <c r="L399" s="80"/>
      <c r="M399" s="80"/>
      <c r="N399" s="80">
        <f t="shared" si="40"/>
        <v>12.788799999999998</v>
      </c>
      <c r="O399" s="80"/>
      <c r="P399" s="80">
        <f t="shared" si="42"/>
        <v>12.06</v>
      </c>
    </row>
    <row r="400" spans="1:16" s="137" customFormat="1" ht="11.25" customHeight="1">
      <c r="A400" s="60" t="s">
        <v>452</v>
      </c>
      <c r="B400" s="60" t="s">
        <v>314</v>
      </c>
      <c r="C400" s="60" t="s">
        <v>352</v>
      </c>
      <c r="D400" s="61">
        <v>2100</v>
      </c>
      <c r="E400" s="61">
        <v>25279.43</v>
      </c>
      <c r="F400" s="61">
        <v>22447.48</v>
      </c>
      <c r="G400" s="61">
        <v>1000</v>
      </c>
      <c r="H400" s="61">
        <v>9759.89</v>
      </c>
      <c r="I400" s="61">
        <v>8749.4699999999993</v>
      </c>
      <c r="J400" s="80">
        <f t="shared" si="37"/>
        <v>-52.38095238095238</v>
      </c>
      <c r="K400" s="80">
        <f t="shared" si="38"/>
        <v>-61.391969676531474</v>
      </c>
      <c r="L400" s="80">
        <f t="shared" si="38"/>
        <v>-61.022484483781703</v>
      </c>
      <c r="M400" s="80">
        <f t="shared" si="39"/>
        <v>12.037823809523809</v>
      </c>
      <c r="N400" s="80">
        <f t="shared" si="40"/>
        <v>9.7598899999999986</v>
      </c>
      <c r="O400" s="80">
        <f t="shared" si="41"/>
        <v>10.689276190476191</v>
      </c>
      <c r="P400" s="80">
        <f t="shared" si="42"/>
        <v>8.7494699999999987</v>
      </c>
    </row>
    <row r="401" spans="1:16" s="137" customFormat="1" ht="11.25" customHeight="1">
      <c r="A401" s="60" t="s">
        <v>452</v>
      </c>
      <c r="B401" s="60" t="s">
        <v>314</v>
      </c>
      <c r="C401" s="60" t="s">
        <v>525</v>
      </c>
      <c r="D401" s="61">
        <v>6000</v>
      </c>
      <c r="E401" s="61">
        <v>58343.040000000001</v>
      </c>
      <c r="F401" s="61">
        <v>51425.06</v>
      </c>
      <c r="G401" s="61">
        <v>1200</v>
      </c>
      <c r="H401" s="61">
        <v>9856.23</v>
      </c>
      <c r="I401" s="61">
        <v>8927.82</v>
      </c>
      <c r="J401" s="80">
        <f t="shared" si="37"/>
        <v>-80</v>
      </c>
      <c r="K401" s="80">
        <f t="shared" si="38"/>
        <v>-83.106416806529111</v>
      </c>
      <c r="L401" s="80">
        <f t="shared" si="38"/>
        <v>-82.639164640741313</v>
      </c>
      <c r="M401" s="80">
        <f t="shared" si="39"/>
        <v>9.7238400000000009</v>
      </c>
      <c r="N401" s="80">
        <f t="shared" si="40"/>
        <v>8.2135249999999989</v>
      </c>
      <c r="O401" s="80">
        <f t="shared" si="41"/>
        <v>8.5708433333333325</v>
      </c>
      <c r="P401" s="80">
        <f t="shared" si="42"/>
        <v>7.4398499999999999</v>
      </c>
    </row>
    <row r="402" spans="1:16" s="137" customFormat="1" ht="11.25" customHeight="1">
      <c r="A402" s="60" t="s">
        <v>452</v>
      </c>
      <c r="B402" s="60" t="s">
        <v>314</v>
      </c>
      <c r="C402" s="60" t="s">
        <v>82</v>
      </c>
      <c r="D402" s="61">
        <v>455</v>
      </c>
      <c r="E402" s="61">
        <v>2730</v>
      </c>
      <c r="F402" s="61">
        <v>2421.63</v>
      </c>
      <c r="G402" s="61"/>
      <c r="H402" s="61"/>
      <c r="I402" s="61"/>
      <c r="J402" s="80">
        <f t="shared" si="37"/>
        <v>-100</v>
      </c>
      <c r="K402" s="80">
        <f t="shared" si="38"/>
        <v>-100</v>
      </c>
      <c r="L402" s="80">
        <f t="shared" si="38"/>
        <v>-100</v>
      </c>
      <c r="M402" s="80">
        <f t="shared" si="39"/>
        <v>6</v>
      </c>
      <c r="N402" s="80"/>
      <c r="O402" s="80">
        <f t="shared" si="41"/>
        <v>5.3222637362637366</v>
      </c>
      <c r="P402" s="80"/>
    </row>
    <row r="403" spans="1:16" s="137" customFormat="1" ht="11.25" customHeight="1">
      <c r="A403" s="60" t="s">
        <v>452</v>
      </c>
      <c r="B403" s="60" t="s">
        <v>314</v>
      </c>
      <c r="C403" s="60" t="s">
        <v>43</v>
      </c>
      <c r="D403" s="61">
        <v>438</v>
      </c>
      <c r="E403" s="61">
        <v>5579.61</v>
      </c>
      <c r="F403" s="61">
        <v>5114.8500000000004</v>
      </c>
      <c r="G403" s="61">
        <v>34775</v>
      </c>
      <c r="H403" s="61">
        <v>246831.94</v>
      </c>
      <c r="I403" s="61">
        <v>218023.5</v>
      </c>
      <c r="J403" s="80">
        <f t="shared" si="37"/>
        <v>7839.4977168949772</v>
      </c>
      <c r="K403" s="80">
        <f t="shared" si="38"/>
        <v>4323.8206613007005</v>
      </c>
      <c r="L403" s="80">
        <f t="shared" si="38"/>
        <v>4162.5590193260796</v>
      </c>
      <c r="M403" s="80">
        <f t="shared" si="39"/>
        <v>12.738835616438356</v>
      </c>
      <c r="N403" s="80">
        <f t="shared" si="40"/>
        <v>7.0979709561466571</v>
      </c>
      <c r="O403" s="80">
        <f t="shared" si="41"/>
        <v>11.677739726027399</v>
      </c>
      <c r="P403" s="80">
        <f t="shared" si="42"/>
        <v>6.2695470884255933</v>
      </c>
    </row>
    <row r="404" spans="1:16" s="137" customFormat="1" ht="11.25" customHeight="1">
      <c r="A404" s="60" t="s">
        <v>453</v>
      </c>
      <c r="B404" s="60" t="s">
        <v>315</v>
      </c>
      <c r="C404" s="60" t="s">
        <v>47</v>
      </c>
      <c r="D404" s="61">
        <v>370</v>
      </c>
      <c r="E404" s="61">
        <v>3625.57</v>
      </c>
      <c r="F404" s="61">
        <v>3255.95</v>
      </c>
      <c r="G404" s="61">
        <v>51350</v>
      </c>
      <c r="H404" s="61">
        <v>462912.96</v>
      </c>
      <c r="I404" s="61">
        <v>417912.05</v>
      </c>
      <c r="J404" s="80">
        <f t="shared" si="37"/>
        <v>13778.378378378378</v>
      </c>
      <c r="K404" s="80">
        <f t="shared" si="38"/>
        <v>12668.005030933067</v>
      </c>
      <c r="L404" s="80">
        <f t="shared" si="38"/>
        <v>12735.333773553035</v>
      </c>
      <c r="M404" s="80">
        <f t="shared" si="39"/>
        <v>9.7988378378378389</v>
      </c>
      <c r="N404" s="80">
        <f t="shared" si="40"/>
        <v>9.014858033106135</v>
      </c>
      <c r="O404" s="80">
        <f t="shared" si="41"/>
        <v>8.7998648648648636</v>
      </c>
      <c r="P404" s="80">
        <f t="shared" si="42"/>
        <v>8.1385014605647523</v>
      </c>
    </row>
    <row r="405" spans="1:16" s="137" customFormat="1" ht="11.25" customHeight="1">
      <c r="A405" s="60" t="s">
        <v>453</v>
      </c>
      <c r="B405" s="60" t="s">
        <v>315</v>
      </c>
      <c r="C405" s="60" t="s">
        <v>93</v>
      </c>
      <c r="D405" s="61">
        <v>15600</v>
      </c>
      <c r="E405" s="61">
        <v>180854.33</v>
      </c>
      <c r="F405" s="61">
        <v>166153.18</v>
      </c>
      <c r="G405" s="61">
        <v>1008</v>
      </c>
      <c r="H405" s="61">
        <v>11570.66</v>
      </c>
      <c r="I405" s="61">
        <v>10646.47</v>
      </c>
      <c r="J405" s="80">
        <f t="shared" si="37"/>
        <v>-93.538461538461533</v>
      </c>
      <c r="K405" s="80">
        <f t="shared" si="38"/>
        <v>-93.602221190944121</v>
      </c>
      <c r="L405" s="80">
        <f t="shared" si="38"/>
        <v>-93.592376624991473</v>
      </c>
      <c r="M405" s="80">
        <f t="shared" si="39"/>
        <v>11.593226282051281</v>
      </c>
      <c r="N405" s="80">
        <f t="shared" si="40"/>
        <v>11.478829365079365</v>
      </c>
      <c r="O405" s="80">
        <f t="shared" si="41"/>
        <v>10.650844871794872</v>
      </c>
      <c r="P405" s="80">
        <f t="shared" si="42"/>
        <v>10.561974206349205</v>
      </c>
    </row>
    <row r="406" spans="1:16" s="137" customFormat="1" ht="11.25" customHeight="1">
      <c r="A406" s="60" t="s">
        <v>453</v>
      </c>
      <c r="B406" s="60" t="s">
        <v>315</v>
      </c>
      <c r="C406" s="60" t="s">
        <v>63</v>
      </c>
      <c r="D406" s="61"/>
      <c r="E406" s="61"/>
      <c r="F406" s="61"/>
      <c r="G406" s="61">
        <v>672</v>
      </c>
      <c r="H406" s="61">
        <v>7514.67</v>
      </c>
      <c r="I406" s="61">
        <v>6532.5</v>
      </c>
      <c r="J406" s="80"/>
      <c r="K406" s="80"/>
      <c r="L406" s="80"/>
      <c r="M406" s="80"/>
      <c r="N406" s="80">
        <f t="shared" si="40"/>
        <v>11.182544642857144</v>
      </c>
      <c r="O406" s="80"/>
      <c r="P406" s="80">
        <f t="shared" si="42"/>
        <v>9.7209821428571423</v>
      </c>
    </row>
    <row r="407" spans="1:16" s="137" customFormat="1" ht="11.25" customHeight="1">
      <c r="A407" s="60" t="s">
        <v>453</v>
      </c>
      <c r="B407" s="60" t="s">
        <v>315</v>
      </c>
      <c r="C407" s="60" t="s">
        <v>134</v>
      </c>
      <c r="D407" s="61"/>
      <c r="E407" s="61"/>
      <c r="F407" s="61"/>
      <c r="G407" s="61">
        <v>300</v>
      </c>
      <c r="H407" s="61">
        <v>2997.24</v>
      </c>
      <c r="I407" s="61">
        <v>2748.6</v>
      </c>
      <c r="J407" s="80"/>
      <c r="K407" s="80"/>
      <c r="L407" s="80"/>
      <c r="M407" s="80"/>
      <c r="N407" s="80">
        <f t="shared" si="40"/>
        <v>9.9908000000000001</v>
      </c>
      <c r="O407" s="80"/>
      <c r="P407" s="80">
        <f t="shared" si="42"/>
        <v>9.161999999999999</v>
      </c>
    </row>
    <row r="408" spans="1:16" s="137" customFormat="1" ht="11.25" customHeight="1">
      <c r="A408" s="60" t="s">
        <v>453</v>
      </c>
      <c r="B408" s="60" t="s">
        <v>315</v>
      </c>
      <c r="C408" s="60" t="s">
        <v>62</v>
      </c>
      <c r="D408" s="61"/>
      <c r="E408" s="61"/>
      <c r="F408" s="61"/>
      <c r="G408" s="61">
        <v>5.66</v>
      </c>
      <c r="H408" s="61">
        <v>5.31</v>
      </c>
      <c r="I408" s="61">
        <v>4.5599999999999996</v>
      </c>
      <c r="J408" s="80"/>
      <c r="K408" s="80"/>
      <c r="L408" s="80"/>
      <c r="M408" s="80"/>
      <c r="N408" s="80">
        <f t="shared" si="40"/>
        <v>0.9381625441696112</v>
      </c>
      <c r="O408" s="80"/>
      <c r="P408" s="80">
        <f t="shared" si="42"/>
        <v>0.80565371024734977</v>
      </c>
    </row>
    <row r="409" spans="1:16" s="137" customFormat="1" ht="11.25" customHeight="1">
      <c r="A409" s="60" t="s">
        <v>453</v>
      </c>
      <c r="B409" s="60" t="s">
        <v>315</v>
      </c>
      <c r="C409" s="60" t="s">
        <v>53</v>
      </c>
      <c r="D409" s="61">
        <v>86387</v>
      </c>
      <c r="E409" s="61">
        <v>1085608.4099999999</v>
      </c>
      <c r="F409" s="61">
        <v>965652.24</v>
      </c>
      <c r="G409" s="61">
        <v>335762.39</v>
      </c>
      <c r="H409" s="61">
        <v>3977422.51</v>
      </c>
      <c r="I409" s="61">
        <v>3586104.73</v>
      </c>
      <c r="J409" s="80">
        <f t="shared" si="37"/>
        <v>288.67235810943777</v>
      </c>
      <c r="K409" s="80">
        <f t="shared" si="38"/>
        <v>266.37727502497881</v>
      </c>
      <c r="L409" s="80">
        <f t="shared" si="38"/>
        <v>271.36606548958042</v>
      </c>
      <c r="M409" s="80">
        <f t="shared" si="39"/>
        <v>12.566802991190803</v>
      </c>
      <c r="N409" s="80">
        <f t="shared" si="40"/>
        <v>11.845944121377023</v>
      </c>
      <c r="O409" s="80">
        <f t="shared" si="41"/>
        <v>11.178212462523296</v>
      </c>
      <c r="P409" s="80">
        <f t="shared" si="42"/>
        <v>10.680483689671139</v>
      </c>
    </row>
    <row r="410" spans="1:16" s="137" customFormat="1" ht="11.25" customHeight="1">
      <c r="A410" s="60" t="s">
        <v>453</v>
      </c>
      <c r="B410" s="60" t="s">
        <v>315</v>
      </c>
      <c r="C410" s="60" t="s">
        <v>51</v>
      </c>
      <c r="D410" s="61">
        <v>1800</v>
      </c>
      <c r="E410" s="61">
        <v>16496.86</v>
      </c>
      <c r="F410" s="61">
        <v>15133.17</v>
      </c>
      <c r="G410" s="61">
        <v>1000</v>
      </c>
      <c r="H410" s="61">
        <v>8561.94</v>
      </c>
      <c r="I410" s="61">
        <v>7938.24</v>
      </c>
      <c r="J410" s="80">
        <f t="shared" si="37"/>
        <v>-44.444444444444443</v>
      </c>
      <c r="K410" s="80">
        <f t="shared" si="38"/>
        <v>-48.099577737824042</v>
      </c>
      <c r="L410" s="80">
        <f t="shared" si="38"/>
        <v>-47.544103449574678</v>
      </c>
      <c r="M410" s="80">
        <f t="shared" si="39"/>
        <v>9.1649222222222217</v>
      </c>
      <c r="N410" s="80">
        <f t="shared" si="40"/>
        <v>8.5619399999999999</v>
      </c>
      <c r="O410" s="80">
        <f t="shared" si="41"/>
        <v>8.4073166666666665</v>
      </c>
      <c r="P410" s="80">
        <f t="shared" si="42"/>
        <v>7.9382399999999995</v>
      </c>
    </row>
    <row r="411" spans="1:16" s="137" customFormat="1" ht="11.25" customHeight="1">
      <c r="A411" s="60" t="s">
        <v>453</v>
      </c>
      <c r="B411" s="60" t="s">
        <v>315</v>
      </c>
      <c r="C411" s="60" t="s">
        <v>55</v>
      </c>
      <c r="D411" s="61">
        <v>29616</v>
      </c>
      <c r="E411" s="61">
        <v>417378.23</v>
      </c>
      <c r="F411" s="61">
        <v>369740.68</v>
      </c>
      <c r="G411" s="61">
        <v>68705</v>
      </c>
      <c r="H411" s="61">
        <v>751849.41</v>
      </c>
      <c r="I411" s="61">
        <v>670692.23</v>
      </c>
      <c r="J411" s="80">
        <f t="shared" si="37"/>
        <v>131.98608860075635</v>
      </c>
      <c r="K411" s="80">
        <f t="shared" si="38"/>
        <v>80.136230392275138</v>
      </c>
      <c r="L411" s="80">
        <f t="shared" si="38"/>
        <v>81.395303865401019</v>
      </c>
      <c r="M411" s="80">
        <f t="shared" si="39"/>
        <v>14.092998041599134</v>
      </c>
      <c r="N411" s="80">
        <f t="shared" si="40"/>
        <v>10.943154210028382</v>
      </c>
      <c r="O411" s="80">
        <f t="shared" si="41"/>
        <v>12.484490815775256</v>
      </c>
      <c r="P411" s="80">
        <f t="shared" si="42"/>
        <v>9.7619129612109745</v>
      </c>
    </row>
    <row r="412" spans="1:16" s="137" customFormat="1" ht="11.25" customHeight="1">
      <c r="A412" s="60" t="s">
        <v>453</v>
      </c>
      <c r="B412" s="60" t="s">
        <v>315</v>
      </c>
      <c r="C412" s="60" t="s">
        <v>607</v>
      </c>
      <c r="D412" s="61"/>
      <c r="E412" s="61"/>
      <c r="F412" s="61"/>
      <c r="G412" s="61">
        <v>1800</v>
      </c>
      <c r="H412" s="61">
        <v>12656.03</v>
      </c>
      <c r="I412" s="61">
        <v>11334.14</v>
      </c>
      <c r="J412" s="80"/>
      <c r="K412" s="80"/>
      <c r="L412" s="80"/>
      <c r="M412" s="80"/>
      <c r="N412" s="80">
        <f t="shared" si="40"/>
        <v>7.0311277777777779</v>
      </c>
      <c r="O412" s="80"/>
      <c r="P412" s="80">
        <f t="shared" si="42"/>
        <v>6.2967444444444443</v>
      </c>
    </row>
    <row r="413" spans="1:16" s="137" customFormat="1" ht="11.25" customHeight="1">
      <c r="A413" s="60" t="s">
        <v>453</v>
      </c>
      <c r="B413" s="60" t="s">
        <v>315</v>
      </c>
      <c r="C413" s="60" t="s">
        <v>41</v>
      </c>
      <c r="D413" s="61">
        <v>447627</v>
      </c>
      <c r="E413" s="61">
        <v>4430177.3499999996</v>
      </c>
      <c r="F413" s="61">
        <v>3977872.23</v>
      </c>
      <c r="G413" s="61">
        <v>275807</v>
      </c>
      <c r="H413" s="61">
        <v>2426363.9900000002</v>
      </c>
      <c r="I413" s="61">
        <v>2189838.86</v>
      </c>
      <c r="J413" s="80">
        <f t="shared" si="37"/>
        <v>-38.384637209104902</v>
      </c>
      <c r="K413" s="80">
        <f t="shared" si="38"/>
        <v>-45.230996452094622</v>
      </c>
      <c r="L413" s="80">
        <f t="shared" si="38"/>
        <v>-44.949492256567524</v>
      </c>
      <c r="M413" s="80">
        <f t="shared" si="39"/>
        <v>9.8970288878910342</v>
      </c>
      <c r="N413" s="80">
        <f t="shared" si="40"/>
        <v>8.7973256298788662</v>
      </c>
      <c r="O413" s="80">
        <f t="shared" si="41"/>
        <v>8.8865779544129371</v>
      </c>
      <c r="P413" s="80">
        <f t="shared" si="42"/>
        <v>7.9397508402614871</v>
      </c>
    </row>
    <row r="414" spans="1:16" s="137" customFormat="1" ht="11.25" customHeight="1">
      <c r="A414" s="60" t="s">
        <v>453</v>
      </c>
      <c r="B414" s="60" t="s">
        <v>315</v>
      </c>
      <c r="C414" s="60" t="s">
        <v>91</v>
      </c>
      <c r="D414" s="61"/>
      <c r="E414" s="61"/>
      <c r="F414" s="61"/>
      <c r="G414" s="61">
        <v>2725</v>
      </c>
      <c r="H414" s="61">
        <v>37542.18</v>
      </c>
      <c r="I414" s="61">
        <v>34031.81</v>
      </c>
      <c r="J414" s="80"/>
      <c r="K414" s="80"/>
      <c r="L414" s="80"/>
      <c r="M414" s="80"/>
      <c r="N414" s="80">
        <f t="shared" si="40"/>
        <v>13.776946788990825</v>
      </c>
      <c r="O414" s="80"/>
      <c r="P414" s="80">
        <f t="shared" si="42"/>
        <v>12.488737614678898</v>
      </c>
    </row>
    <row r="415" spans="1:16" s="137" customFormat="1" ht="11.25" customHeight="1">
      <c r="A415" s="60" t="s">
        <v>453</v>
      </c>
      <c r="B415" s="60" t="s">
        <v>315</v>
      </c>
      <c r="C415" s="60" t="s">
        <v>56</v>
      </c>
      <c r="D415" s="61"/>
      <c r="E415" s="61"/>
      <c r="F415" s="61"/>
      <c r="G415" s="61">
        <v>13000</v>
      </c>
      <c r="H415" s="61">
        <v>145914</v>
      </c>
      <c r="I415" s="61">
        <v>125845.95</v>
      </c>
      <c r="J415" s="80"/>
      <c r="K415" s="80"/>
      <c r="L415" s="80"/>
      <c r="M415" s="80"/>
      <c r="N415" s="80">
        <f t="shared" si="40"/>
        <v>11.224153846153847</v>
      </c>
      <c r="O415" s="80"/>
      <c r="P415" s="80">
        <f t="shared" si="42"/>
        <v>9.6804576923076926</v>
      </c>
    </row>
    <row r="416" spans="1:16" s="137" customFormat="1" ht="11.25" customHeight="1">
      <c r="A416" s="60" t="s">
        <v>453</v>
      </c>
      <c r="B416" s="60" t="s">
        <v>315</v>
      </c>
      <c r="C416" s="60" t="s">
        <v>60</v>
      </c>
      <c r="D416" s="61"/>
      <c r="E416" s="61"/>
      <c r="F416" s="61"/>
      <c r="G416" s="61">
        <v>11380</v>
      </c>
      <c r="H416" s="61">
        <v>111026.43</v>
      </c>
      <c r="I416" s="61">
        <v>98549.95</v>
      </c>
      <c r="J416" s="80"/>
      <c r="K416" s="80"/>
      <c r="L416" s="80"/>
      <c r="M416" s="80"/>
      <c r="N416" s="80">
        <f t="shared" si="40"/>
        <v>9.7562768014059742</v>
      </c>
      <c r="O416" s="80"/>
      <c r="P416" s="80">
        <f t="shared" si="42"/>
        <v>8.659925307557117</v>
      </c>
    </row>
    <row r="417" spans="1:16" s="137" customFormat="1" ht="11.25" customHeight="1">
      <c r="A417" s="60" t="s">
        <v>453</v>
      </c>
      <c r="B417" s="60" t="s">
        <v>315</v>
      </c>
      <c r="C417" s="60" t="s">
        <v>42</v>
      </c>
      <c r="D417" s="61">
        <v>244891.5</v>
      </c>
      <c r="E417" s="61">
        <v>2725495.37</v>
      </c>
      <c r="F417" s="61">
        <v>2432771.7799999998</v>
      </c>
      <c r="G417" s="61">
        <v>261167.06</v>
      </c>
      <c r="H417" s="61">
        <v>2758533.42</v>
      </c>
      <c r="I417" s="61">
        <v>2486666.6800000002</v>
      </c>
      <c r="J417" s="80">
        <f t="shared" si="37"/>
        <v>6.6460289556803716</v>
      </c>
      <c r="K417" s="80">
        <f t="shared" si="38"/>
        <v>1.2121851448971572</v>
      </c>
      <c r="L417" s="80">
        <f t="shared" si="38"/>
        <v>2.2153701569162552</v>
      </c>
      <c r="M417" s="80">
        <f t="shared" si="39"/>
        <v>11.129399632081963</v>
      </c>
      <c r="N417" s="80">
        <f t="shared" si="40"/>
        <v>10.562332860813305</v>
      </c>
      <c r="O417" s="80">
        <f t="shared" si="41"/>
        <v>9.9340801130296477</v>
      </c>
      <c r="P417" s="80">
        <f t="shared" si="42"/>
        <v>9.5213641414043568</v>
      </c>
    </row>
    <row r="418" spans="1:16" s="137" customFormat="1" ht="11.25" customHeight="1">
      <c r="A418" s="60" t="s">
        <v>453</v>
      </c>
      <c r="B418" s="60" t="s">
        <v>315</v>
      </c>
      <c r="C418" s="60" t="s">
        <v>70</v>
      </c>
      <c r="D418" s="61"/>
      <c r="E418" s="61"/>
      <c r="F418" s="61"/>
      <c r="G418" s="61">
        <v>4315</v>
      </c>
      <c r="H418" s="61">
        <v>35919.800000000003</v>
      </c>
      <c r="I418" s="61">
        <v>33110.65</v>
      </c>
      <c r="J418" s="80"/>
      <c r="K418" s="80"/>
      <c r="L418" s="80"/>
      <c r="M418" s="80"/>
      <c r="N418" s="80">
        <f t="shared" si="40"/>
        <v>8.3244032444959455</v>
      </c>
      <c r="O418" s="80"/>
      <c r="P418" s="80">
        <f t="shared" si="42"/>
        <v>7.6733835457705677</v>
      </c>
    </row>
    <row r="419" spans="1:16" s="137" customFormat="1" ht="11.25" customHeight="1">
      <c r="A419" s="60" t="s">
        <v>453</v>
      </c>
      <c r="B419" s="60" t="s">
        <v>315</v>
      </c>
      <c r="C419" s="60" t="s">
        <v>66</v>
      </c>
      <c r="D419" s="61">
        <v>600</v>
      </c>
      <c r="E419" s="61">
        <v>6108.37</v>
      </c>
      <c r="F419" s="61">
        <v>5355</v>
      </c>
      <c r="G419" s="61">
        <v>600</v>
      </c>
      <c r="H419" s="61">
        <v>5495.45</v>
      </c>
      <c r="I419" s="61">
        <v>4934.99</v>
      </c>
      <c r="J419" s="80">
        <f t="shared" si="37"/>
        <v>0</v>
      </c>
      <c r="K419" s="80">
        <f t="shared" si="38"/>
        <v>-10.034100750281992</v>
      </c>
      <c r="L419" s="80">
        <f t="shared" si="38"/>
        <v>-7.8433239962651768</v>
      </c>
      <c r="M419" s="80">
        <f t="shared" si="39"/>
        <v>10.180616666666667</v>
      </c>
      <c r="N419" s="80">
        <f t="shared" si="40"/>
        <v>9.1590833333333332</v>
      </c>
      <c r="O419" s="80">
        <f t="shared" si="41"/>
        <v>8.9250000000000007</v>
      </c>
      <c r="P419" s="80">
        <f t="shared" si="42"/>
        <v>8.2249833333333324</v>
      </c>
    </row>
    <row r="420" spans="1:16" s="137" customFormat="1" ht="11.25" customHeight="1">
      <c r="A420" s="60" t="s">
        <v>453</v>
      </c>
      <c r="B420" s="60" t="s">
        <v>315</v>
      </c>
      <c r="C420" s="60" t="s">
        <v>178</v>
      </c>
      <c r="D420" s="61"/>
      <c r="E420" s="61"/>
      <c r="F420" s="61"/>
      <c r="G420" s="61">
        <v>500</v>
      </c>
      <c r="H420" s="61">
        <v>5599.08</v>
      </c>
      <c r="I420" s="61">
        <v>5280</v>
      </c>
      <c r="J420" s="80"/>
      <c r="K420" s="80"/>
      <c r="L420" s="80"/>
      <c r="M420" s="80"/>
      <c r="N420" s="80">
        <f t="shared" si="40"/>
        <v>11.19816</v>
      </c>
      <c r="O420" s="80"/>
      <c r="P420" s="80">
        <f t="shared" si="42"/>
        <v>10.56</v>
      </c>
    </row>
    <row r="421" spans="1:16" s="137" customFormat="1" ht="11.25" customHeight="1">
      <c r="A421" s="60" t="s">
        <v>453</v>
      </c>
      <c r="B421" s="60" t="s">
        <v>315</v>
      </c>
      <c r="C421" s="60" t="s">
        <v>352</v>
      </c>
      <c r="D421" s="61"/>
      <c r="E421" s="61"/>
      <c r="F421" s="61"/>
      <c r="G421" s="61">
        <v>550</v>
      </c>
      <c r="H421" s="61">
        <v>4558.4799999999996</v>
      </c>
      <c r="I421" s="61">
        <v>4212.87</v>
      </c>
      <c r="J421" s="80"/>
      <c r="K421" s="80"/>
      <c r="L421" s="80"/>
      <c r="M421" s="80"/>
      <c r="N421" s="80">
        <f t="shared" si="40"/>
        <v>8.2881454545454538</v>
      </c>
      <c r="O421" s="80"/>
      <c r="P421" s="80">
        <f t="shared" si="42"/>
        <v>7.6597636363636363</v>
      </c>
    </row>
    <row r="422" spans="1:16" ht="11.25" customHeight="1">
      <c r="A422" s="60" t="s">
        <v>453</v>
      </c>
      <c r="B422" s="60" t="s">
        <v>315</v>
      </c>
      <c r="C422" s="60" t="s">
        <v>43</v>
      </c>
      <c r="D422" s="61"/>
      <c r="E422" s="61"/>
      <c r="F422" s="61"/>
      <c r="G422" s="61">
        <v>12380</v>
      </c>
      <c r="H422" s="61">
        <v>85619.29</v>
      </c>
      <c r="I422" s="61">
        <v>77930</v>
      </c>
      <c r="N422" s="80">
        <f t="shared" si="40"/>
        <v>6.9159361873990299</v>
      </c>
      <c r="P422" s="80">
        <f t="shared" si="42"/>
        <v>6.2948303715670439</v>
      </c>
    </row>
    <row r="423" spans="1:16" ht="11.25" customHeight="1">
      <c r="A423" s="60" t="s">
        <v>454</v>
      </c>
      <c r="B423" s="60" t="s">
        <v>316</v>
      </c>
      <c r="C423" s="60" t="s">
        <v>47</v>
      </c>
      <c r="D423" s="61"/>
      <c r="E423" s="61"/>
      <c r="F423" s="61"/>
      <c r="G423" s="61">
        <v>78360</v>
      </c>
      <c r="H423" s="61">
        <v>631903.6</v>
      </c>
      <c r="I423" s="61">
        <v>575889.68999999994</v>
      </c>
      <c r="N423" s="80">
        <f t="shared" si="40"/>
        <v>8.0641092394078608</v>
      </c>
      <c r="P423" s="80">
        <f t="shared" si="42"/>
        <v>7.3492813935681465</v>
      </c>
    </row>
    <row r="424" spans="1:16" ht="11.25" customHeight="1">
      <c r="A424" s="60" t="s">
        <v>454</v>
      </c>
      <c r="B424" s="60" t="s">
        <v>316</v>
      </c>
      <c r="C424" s="60" t="s">
        <v>93</v>
      </c>
      <c r="D424" s="61"/>
      <c r="E424" s="61"/>
      <c r="F424" s="61"/>
      <c r="G424" s="61">
        <v>13440</v>
      </c>
      <c r="H424" s="61">
        <v>83042.899999999994</v>
      </c>
      <c r="I424" s="61">
        <v>78148</v>
      </c>
      <c r="N424" s="80">
        <f t="shared" si="40"/>
        <v>6.1787872023809518</v>
      </c>
      <c r="P424" s="80">
        <f t="shared" si="42"/>
        <v>5.8145833333333332</v>
      </c>
    </row>
    <row r="425" spans="1:16" ht="11.25" customHeight="1">
      <c r="A425" s="60" t="s">
        <v>454</v>
      </c>
      <c r="B425" s="60" t="s">
        <v>316</v>
      </c>
      <c r="C425" s="60" t="s">
        <v>63</v>
      </c>
      <c r="D425" s="61"/>
      <c r="E425" s="61"/>
      <c r="F425" s="61"/>
      <c r="G425" s="61">
        <v>6050</v>
      </c>
      <c r="H425" s="61">
        <v>63732.2</v>
      </c>
      <c r="I425" s="61">
        <v>55547.5</v>
      </c>
      <c r="N425" s="80">
        <f t="shared" si="40"/>
        <v>10.534247933884297</v>
      </c>
      <c r="P425" s="80">
        <f t="shared" si="42"/>
        <v>9.1814049586776854</v>
      </c>
    </row>
    <row r="426" spans="1:16" ht="11.25" customHeight="1">
      <c r="A426" s="60" t="s">
        <v>454</v>
      </c>
      <c r="B426" s="60" t="s">
        <v>316</v>
      </c>
      <c r="C426" s="60" t="s">
        <v>62</v>
      </c>
      <c r="D426" s="61"/>
      <c r="E426" s="61"/>
      <c r="F426" s="61"/>
      <c r="G426" s="61">
        <v>1.96</v>
      </c>
      <c r="H426" s="61">
        <v>2.65</v>
      </c>
      <c r="I426" s="61">
        <v>2.2799999999999998</v>
      </c>
      <c r="N426" s="80">
        <f t="shared" si="40"/>
        <v>1.3520408163265305</v>
      </c>
      <c r="P426" s="80">
        <f t="shared" si="42"/>
        <v>1.1632653061224489</v>
      </c>
    </row>
    <row r="427" spans="1:16" ht="11.25" customHeight="1">
      <c r="A427" s="60" t="s">
        <v>454</v>
      </c>
      <c r="B427" s="60" t="s">
        <v>316</v>
      </c>
      <c r="C427" s="60" t="s">
        <v>53</v>
      </c>
      <c r="D427" s="61"/>
      <c r="E427" s="61"/>
      <c r="F427" s="61"/>
      <c r="G427" s="61">
        <v>20683</v>
      </c>
      <c r="H427" s="61">
        <v>168317.56</v>
      </c>
      <c r="I427" s="61">
        <v>153429.4</v>
      </c>
      <c r="N427" s="80">
        <f t="shared" si="40"/>
        <v>8.1379664458734222</v>
      </c>
      <c r="P427" s="80">
        <f t="shared" si="42"/>
        <v>7.4181405018614317</v>
      </c>
    </row>
    <row r="428" spans="1:16" ht="11.25" customHeight="1">
      <c r="A428" s="60" t="s">
        <v>454</v>
      </c>
      <c r="B428" s="60" t="s">
        <v>316</v>
      </c>
      <c r="C428" s="60" t="s">
        <v>51</v>
      </c>
      <c r="D428" s="61"/>
      <c r="E428" s="61"/>
      <c r="F428" s="61"/>
      <c r="G428" s="61">
        <v>1600</v>
      </c>
      <c r="H428" s="61">
        <v>10521.29</v>
      </c>
      <c r="I428" s="61">
        <v>9262</v>
      </c>
      <c r="N428" s="80">
        <f t="shared" si="40"/>
        <v>6.5758062500000003</v>
      </c>
      <c r="P428" s="80">
        <f t="shared" si="42"/>
        <v>5.7887500000000003</v>
      </c>
    </row>
    <row r="429" spans="1:16" ht="11.25" customHeight="1">
      <c r="A429" s="60" t="s">
        <v>454</v>
      </c>
      <c r="B429" s="60" t="s">
        <v>316</v>
      </c>
      <c r="C429" s="60" t="s">
        <v>55</v>
      </c>
      <c r="D429" s="61"/>
      <c r="E429" s="61"/>
      <c r="F429" s="61"/>
      <c r="G429" s="61">
        <v>36627</v>
      </c>
      <c r="H429" s="61">
        <v>364852.36</v>
      </c>
      <c r="I429" s="61">
        <v>332501.09999999998</v>
      </c>
      <c r="N429" s="80">
        <f t="shared" si="40"/>
        <v>9.9612952193736852</v>
      </c>
      <c r="P429" s="80">
        <f t="shared" si="42"/>
        <v>9.078032598902448</v>
      </c>
    </row>
    <row r="430" spans="1:16" ht="11.25" customHeight="1">
      <c r="A430" s="60" t="s">
        <v>454</v>
      </c>
      <c r="B430" s="60" t="s">
        <v>316</v>
      </c>
      <c r="C430" s="60" t="s">
        <v>832</v>
      </c>
      <c r="D430" s="61"/>
      <c r="E430" s="61"/>
      <c r="F430" s="61"/>
      <c r="G430" s="61">
        <v>5</v>
      </c>
      <c r="H430" s="61">
        <v>35.630000000000003</v>
      </c>
      <c r="I430" s="61">
        <v>32.5</v>
      </c>
      <c r="N430" s="80">
        <f t="shared" si="40"/>
        <v>7.1260000000000003</v>
      </c>
      <c r="P430" s="80">
        <f t="shared" si="42"/>
        <v>6.5</v>
      </c>
    </row>
    <row r="431" spans="1:16" ht="11.25" customHeight="1">
      <c r="A431" s="60" t="s">
        <v>454</v>
      </c>
      <c r="B431" s="60" t="s">
        <v>316</v>
      </c>
      <c r="C431" s="60" t="s">
        <v>607</v>
      </c>
      <c r="D431" s="61"/>
      <c r="E431" s="61"/>
      <c r="F431" s="61"/>
      <c r="G431" s="61">
        <v>30000</v>
      </c>
      <c r="H431" s="61">
        <v>215723.63</v>
      </c>
      <c r="I431" s="61">
        <v>193197.16</v>
      </c>
      <c r="N431" s="80">
        <f t="shared" si="40"/>
        <v>7.190787666666667</v>
      </c>
      <c r="P431" s="80">
        <f t="shared" si="42"/>
        <v>6.4399053333333338</v>
      </c>
    </row>
    <row r="432" spans="1:16" ht="11.25" customHeight="1">
      <c r="A432" s="60" t="s">
        <v>454</v>
      </c>
      <c r="B432" s="60" t="s">
        <v>316</v>
      </c>
      <c r="C432" s="60" t="s">
        <v>41</v>
      </c>
      <c r="D432" s="61"/>
      <c r="E432" s="61"/>
      <c r="F432" s="61"/>
      <c r="G432" s="61">
        <v>14580</v>
      </c>
      <c r="H432" s="61">
        <v>129086.56</v>
      </c>
      <c r="I432" s="61">
        <v>121055.84</v>
      </c>
      <c r="N432" s="80">
        <f t="shared" si="40"/>
        <v>8.8536735253772285</v>
      </c>
      <c r="P432" s="80">
        <f t="shared" si="42"/>
        <v>8.3028696844993135</v>
      </c>
    </row>
    <row r="433" spans="1:16" ht="11.25" customHeight="1">
      <c r="A433" s="60" t="s">
        <v>454</v>
      </c>
      <c r="B433" s="60" t="s">
        <v>316</v>
      </c>
      <c r="C433" s="60" t="s">
        <v>56</v>
      </c>
      <c r="D433" s="61"/>
      <c r="E433" s="61"/>
      <c r="F433" s="61"/>
      <c r="G433" s="61">
        <v>18003.900000000001</v>
      </c>
      <c r="H433" s="61">
        <v>194593.9</v>
      </c>
      <c r="I433" s="61">
        <v>169889.14</v>
      </c>
      <c r="N433" s="80">
        <f t="shared" si="40"/>
        <v>10.808430395636499</v>
      </c>
      <c r="P433" s="80">
        <f t="shared" si="42"/>
        <v>9.4362410366642777</v>
      </c>
    </row>
    <row r="434" spans="1:16" ht="11.25" customHeight="1">
      <c r="A434" s="60" t="s">
        <v>454</v>
      </c>
      <c r="B434" s="60" t="s">
        <v>316</v>
      </c>
      <c r="C434" s="60" t="s">
        <v>42</v>
      </c>
      <c r="D434" s="61"/>
      <c r="E434" s="61"/>
      <c r="F434" s="61"/>
      <c r="G434" s="61">
        <v>75580</v>
      </c>
      <c r="H434" s="61">
        <v>624244.47</v>
      </c>
      <c r="I434" s="61">
        <v>561938.09</v>
      </c>
      <c r="N434" s="80">
        <f t="shared" si="40"/>
        <v>8.2593870071447473</v>
      </c>
      <c r="P434" s="80">
        <f t="shared" si="42"/>
        <v>7.4350104525006611</v>
      </c>
    </row>
    <row r="435" spans="1:16" ht="11.25" customHeight="1">
      <c r="A435" s="60" t="s">
        <v>454</v>
      </c>
      <c r="B435" s="60" t="s">
        <v>316</v>
      </c>
      <c r="C435" s="60" t="s">
        <v>46</v>
      </c>
      <c r="D435" s="61"/>
      <c r="E435" s="61"/>
      <c r="F435" s="61"/>
      <c r="G435" s="61">
        <v>1.5</v>
      </c>
      <c r="H435" s="61">
        <v>11.51</v>
      </c>
      <c r="I435" s="61">
        <v>10.5</v>
      </c>
      <c r="N435" s="80">
        <f t="shared" si="40"/>
        <v>7.6733333333333329</v>
      </c>
      <c r="P435" s="80">
        <f t="shared" si="42"/>
        <v>7</v>
      </c>
    </row>
    <row r="436" spans="1:16" ht="11.25" customHeight="1">
      <c r="A436" s="60" t="s">
        <v>454</v>
      </c>
      <c r="B436" s="60" t="s">
        <v>316</v>
      </c>
      <c r="C436" s="60" t="s">
        <v>352</v>
      </c>
      <c r="D436" s="61"/>
      <c r="E436" s="61"/>
      <c r="F436" s="61"/>
      <c r="G436" s="61">
        <v>3050</v>
      </c>
      <c r="H436" s="61">
        <v>17920.38</v>
      </c>
      <c r="I436" s="61">
        <v>16607.5</v>
      </c>
      <c r="N436" s="80">
        <f t="shared" si="40"/>
        <v>5.8755344262295086</v>
      </c>
      <c r="P436" s="80">
        <f t="shared" si="42"/>
        <v>5.445081967213115</v>
      </c>
    </row>
    <row r="437" spans="1:16" ht="11.25" customHeight="1">
      <c r="A437" s="60" t="s">
        <v>454</v>
      </c>
      <c r="B437" s="60" t="s">
        <v>316</v>
      </c>
      <c r="C437" s="60" t="s">
        <v>525</v>
      </c>
      <c r="D437" s="61"/>
      <c r="E437" s="61"/>
      <c r="F437" s="61"/>
      <c r="G437" s="61">
        <v>18700</v>
      </c>
      <c r="H437" s="61">
        <v>119562.66</v>
      </c>
      <c r="I437" s="61">
        <v>106780.29</v>
      </c>
      <c r="N437" s="80">
        <f t="shared" si="40"/>
        <v>6.3937251336898395</v>
      </c>
      <c r="P437" s="80">
        <f t="shared" si="42"/>
        <v>5.7101759358288771</v>
      </c>
    </row>
    <row r="438" spans="1:16" ht="11.25" customHeight="1">
      <c r="A438" s="60" t="s">
        <v>454</v>
      </c>
      <c r="B438" s="60" t="s">
        <v>316</v>
      </c>
      <c r="C438" s="60" t="s">
        <v>621</v>
      </c>
      <c r="D438" s="61"/>
      <c r="E438" s="61"/>
      <c r="F438" s="61"/>
      <c r="G438" s="61">
        <v>10</v>
      </c>
      <c r="H438" s="61">
        <v>60.5</v>
      </c>
      <c r="I438" s="61">
        <v>51.39</v>
      </c>
      <c r="N438" s="80">
        <f t="shared" si="40"/>
        <v>6.05</v>
      </c>
      <c r="P438" s="80">
        <f t="shared" si="42"/>
        <v>5.1390000000000002</v>
      </c>
    </row>
    <row r="439" spans="1:16" ht="11.25" customHeight="1">
      <c r="A439" s="60" t="s">
        <v>454</v>
      </c>
      <c r="B439" s="60" t="s">
        <v>316</v>
      </c>
      <c r="C439" s="60" t="s">
        <v>43</v>
      </c>
      <c r="D439" s="61">
        <v>2635.9</v>
      </c>
      <c r="E439" s="61">
        <v>28938</v>
      </c>
      <c r="F439" s="61">
        <v>25846.78</v>
      </c>
      <c r="G439" s="61">
        <v>340.7</v>
      </c>
      <c r="H439" s="61">
        <v>3941.71</v>
      </c>
      <c r="I439" s="61">
        <v>3714.1</v>
      </c>
      <c r="J439" s="80">
        <f t="shared" si="37"/>
        <v>-87.074623468265116</v>
      </c>
      <c r="K439" s="80">
        <f t="shared" si="38"/>
        <v>-86.378775312737574</v>
      </c>
      <c r="L439" s="80">
        <f t="shared" si="38"/>
        <v>-85.630318360739722</v>
      </c>
      <c r="M439" s="80">
        <f t="shared" si="39"/>
        <v>10.978413445123108</v>
      </c>
      <c r="N439" s="80">
        <f t="shared" si="40"/>
        <v>11.56944525975932</v>
      </c>
      <c r="O439" s="80">
        <f t="shared" si="41"/>
        <v>9.8056754808604261</v>
      </c>
      <c r="P439" s="80">
        <f t="shared" si="42"/>
        <v>10.90137951276783</v>
      </c>
    </row>
    <row r="440" spans="1:16" ht="11.25" customHeight="1">
      <c r="A440" s="60" t="s">
        <v>768</v>
      </c>
      <c r="B440" s="60" t="s">
        <v>280</v>
      </c>
      <c r="C440" s="60" t="s">
        <v>47</v>
      </c>
      <c r="D440" s="61"/>
      <c r="E440" s="61"/>
      <c r="F440" s="61"/>
      <c r="G440" s="61">
        <v>20000</v>
      </c>
      <c r="H440" s="61">
        <v>27356.73</v>
      </c>
      <c r="I440" s="61">
        <v>25600</v>
      </c>
      <c r="N440" s="80">
        <f t="shared" si="40"/>
        <v>1.3678364999999999</v>
      </c>
      <c r="P440" s="80">
        <f t="shared" si="42"/>
        <v>1.28</v>
      </c>
    </row>
    <row r="441" spans="1:16" ht="11.25" customHeight="1">
      <c r="A441" s="60" t="s">
        <v>673</v>
      </c>
      <c r="B441" s="60" t="s">
        <v>674</v>
      </c>
      <c r="C441" s="60" t="s">
        <v>134</v>
      </c>
      <c r="D441" s="61">
        <v>400</v>
      </c>
      <c r="E441" s="61">
        <v>4069.58</v>
      </c>
      <c r="F441" s="61">
        <v>3761.97</v>
      </c>
      <c r="G441" s="61"/>
      <c r="H441" s="61"/>
      <c r="I441" s="61"/>
      <c r="J441" s="80">
        <f t="shared" si="37"/>
        <v>-100</v>
      </c>
      <c r="K441" s="80">
        <f t="shared" si="38"/>
        <v>-100</v>
      </c>
      <c r="L441" s="80">
        <f t="shared" si="38"/>
        <v>-100</v>
      </c>
      <c r="M441" s="80">
        <f t="shared" si="39"/>
        <v>10.17395</v>
      </c>
      <c r="O441" s="80">
        <f t="shared" si="41"/>
        <v>9.4049249999999986</v>
      </c>
    </row>
    <row r="442" spans="1:16" ht="11.25" customHeight="1">
      <c r="A442" s="60" t="s">
        <v>673</v>
      </c>
      <c r="B442" s="60" t="s">
        <v>674</v>
      </c>
      <c r="C442" s="60" t="s">
        <v>46</v>
      </c>
      <c r="D442" s="61"/>
      <c r="E442" s="61"/>
      <c r="F442" s="61"/>
      <c r="G442" s="61">
        <v>14</v>
      </c>
      <c r="H442" s="61">
        <v>140</v>
      </c>
      <c r="I442" s="61">
        <v>127.03</v>
      </c>
      <c r="N442" s="80">
        <f t="shared" si="40"/>
        <v>10</v>
      </c>
      <c r="P442" s="80">
        <f t="shared" si="42"/>
        <v>9.0735714285714284</v>
      </c>
    </row>
    <row r="443" spans="1:16" ht="11.25" customHeight="1">
      <c r="A443" s="60" t="s">
        <v>317</v>
      </c>
      <c r="B443" s="60" t="s">
        <v>318</v>
      </c>
      <c r="C443" s="60" t="s">
        <v>42</v>
      </c>
      <c r="D443" s="61">
        <v>31476</v>
      </c>
      <c r="E443" s="61">
        <v>117731.63</v>
      </c>
      <c r="F443" s="61">
        <v>106674.67</v>
      </c>
      <c r="G443" s="61">
        <v>32466</v>
      </c>
      <c r="H443" s="61">
        <v>131360.85</v>
      </c>
      <c r="I443" s="61">
        <v>121104.47</v>
      </c>
      <c r="J443" s="80">
        <f t="shared" si="37"/>
        <v>3.1452535264963783</v>
      </c>
      <c r="K443" s="80">
        <f t="shared" si="38"/>
        <v>11.576515164191644</v>
      </c>
      <c r="L443" s="80">
        <f t="shared" si="38"/>
        <v>13.526922558091815</v>
      </c>
      <c r="M443" s="80">
        <f t="shared" si="39"/>
        <v>3.7403618630067355</v>
      </c>
      <c r="N443" s="80">
        <f t="shared" si="40"/>
        <v>4.046105156163371</v>
      </c>
      <c r="O443" s="80">
        <f t="shared" si="41"/>
        <v>3.3890796162155294</v>
      </c>
      <c r="P443" s="80">
        <f t="shared" si="42"/>
        <v>3.730193741144582</v>
      </c>
    </row>
    <row r="444" spans="1:16" ht="11.25" customHeight="1">
      <c r="A444" s="60" t="s">
        <v>319</v>
      </c>
      <c r="B444" s="60" t="s">
        <v>320</v>
      </c>
      <c r="C444" s="60" t="s">
        <v>42</v>
      </c>
      <c r="D444" s="61"/>
      <c r="E444" s="61"/>
      <c r="F444" s="61"/>
      <c r="G444" s="61">
        <v>1302</v>
      </c>
      <c r="H444" s="61">
        <v>4797.2299999999996</v>
      </c>
      <c r="I444" s="61">
        <v>4546.6400000000003</v>
      </c>
      <c r="N444" s="80">
        <f t="shared" si="40"/>
        <v>3.6845084485407065</v>
      </c>
      <c r="P444" s="80">
        <f t="shared" si="42"/>
        <v>3.4920430107526883</v>
      </c>
    </row>
    <row r="445" spans="1:16" ht="11.25" customHeight="1">
      <c r="A445" s="60" t="s">
        <v>819</v>
      </c>
      <c r="B445" s="60" t="s">
        <v>820</v>
      </c>
      <c r="C445" s="60" t="s">
        <v>62</v>
      </c>
      <c r="D445" s="61">
        <v>5</v>
      </c>
      <c r="E445" s="61">
        <v>0.2</v>
      </c>
      <c r="F445" s="61">
        <v>0.18</v>
      </c>
      <c r="G445" s="61"/>
      <c r="H445" s="61"/>
      <c r="I445" s="61"/>
      <c r="J445" s="80">
        <f t="shared" si="37"/>
        <v>-100</v>
      </c>
      <c r="K445" s="80">
        <f t="shared" si="38"/>
        <v>-100</v>
      </c>
      <c r="L445" s="80">
        <f t="shared" si="38"/>
        <v>-100</v>
      </c>
      <c r="M445" s="80">
        <f t="shared" si="39"/>
        <v>0.04</v>
      </c>
      <c r="O445" s="80">
        <f t="shared" si="41"/>
        <v>3.5999999999999997E-2</v>
      </c>
    </row>
    <row r="446" spans="1:16" ht="11.25" customHeight="1">
      <c r="A446" s="60" t="s">
        <v>853</v>
      </c>
      <c r="B446" s="60" t="s">
        <v>280</v>
      </c>
      <c r="C446" s="60" t="s">
        <v>854</v>
      </c>
      <c r="D446" s="61">
        <v>40.32</v>
      </c>
      <c r="E446" s="61">
        <v>443.52</v>
      </c>
      <c r="F446" s="61">
        <v>399.09</v>
      </c>
      <c r="G446" s="61"/>
      <c r="H446" s="61"/>
      <c r="I446" s="61"/>
      <c r="J446" s="80">
        <f t="shared" si="37"/>
        <v>-100</v>
      </c>
      <c r="K446" s="80">
        <f t="shared" si="38"/>
        <v>-100</v>
      </c>
      <c r="L446" s="80">
        <f t="shared" si="38"/>
        <v>-100</v>
      </c>
      <c r="M446" s="80">
        <f t="shared" si="39"/>
        <v>11</v>
      </c>
      <c r="O446" s="80">
        <f t="shared" si="41"/>
        <v>9.8980654761904763</v>
      </c>
    </row>
    <row r="447" spans="1:16" ht="11.25" customHeight="1">
      <c r="A447" s="60" t="s">
        <v>798</v>
      </c>
      <c r="B447" s="60" t="s">
        <v>799</v>
      </c>
      <c r="C447" s="60" t="s">
        <v>151</v>
      </c>
      <c r="D447" s="61"/>
      <c r="E447" s="61"/>
      <c r="F447" s="61"/>
      <c r="G447" s="61">
        <v>1602.55</v>
      </c>
      <c r="H447" s="61">
        <v>26387.73</v>
      </c>
      <c r="I447" s="61">
        <v>24652.91</v>
      </c>
      <c r="N447" s="80">
        <f t="shared" si="40"/>
        <v>16.46608842157811</v>
      </c>
      <c r="P447" s="80">
        <f t="shared" si="42"/>
        <v>15.383551215250694</v>
      </c>
    </row>
    <row r="448" spans="1:16" ht="11.25" customHeight="1">
      <c r="A448" s="60" t="s">
        <v>455</v>
      </c>
      <c r="B448" s="60" t="s">
        <v>456</v>
      </c>
      <c r="C448" s="60" t="s">
        <v>47</v>
      </c>
      <c r="D448" s="61">
        <v>2512919.1150000002</v>
      </c>
      <c r="E448" s="61">
        <v>22726163</v>
      </c>
      <c r="F448" s="61">
        <v>20404090.34</v>
      </c>
      <c r="G448" s="61">
        <v>2099372.29</v>
      </c>
      <c r="H448" s="61">
        <v>18243634.18</v>
      </c>
      <c r="I448" s="61">
        <v>16628346.1</v>
      </c>
      <c r="J448" s="80">
        <f t="shared" si="37"/>
        <v>-16.456829928646552</v>
      </c>
      <c r="K448" s="80">
        <f t="shared" si="38"/>
        <v>-19.724089895861436</v>
      </c>
      <c r="L448" s="80">
        <f t="shared" si="38"/>
        <v>-18.504839848694768</v>
      </c>
      <c r="M448" s="80">
        <f t="shared" si="39"/>
        <v>9.0437304027591026</v>
      </c>
      <c r="N448" s="80">
        <f t="shared" si="40"/>
        <v>8.6900423840499474</v>
      </c>
      <c r="O448" s="80">
        <f t="shared" si="41"/>
        <v>8.1196765220992795</v>
      </c>
      <c r="P448" s="80">
        <f t="shared" si="42"/>
        <v>7.9206275986428301</v>
      </c>
    </row>
    <row r="449" spans="1:16" ht="11.25" customHeight="1">
      <c r="A449" s="60" t="s">
        <v>455</v>
      </c>
      <c r="B449" s="60" t="s">
        <v>456</v>
      </c>
      <c r="C449" s="60" t="s">
        <v>93</v>
      </c>
      <c r="D449" s="61">
        <v>1740</v>
      </c>
      <c r="E449" s="61">
        <v>14301.26</v>
      </c>
      <c r="F449" s="61">
        <v>12943.17</v>
      </c>
      <c r="G449" s="61">
        <v>10180</v>
      </c>
      <c r="H449" s="61">
        <v>80105.740000000005</v>
      </c>
      <c r="I449" s="61">
        <v>73080.86</v>
      </c>
      <c r="J449" s="80">
        <f t="shared" si="37"/>
        <v>485.05747126436779</v>
      </c>
      <c r="K449" s="80">
        <f t="shared" si="38"/>
        <v>460.13064583120655</v>
      </c>
      <c r="L449" s="80">
        <f t="shared" si="38"/>
        <v>464.62875786998086</v>
      </c>
      <c r="M449" s="80">
        <f t="shared" si="39"/>
        <v>8.2191149425287353</v>
      </c>
      <c r="N449" s="80">
        <f t="shared" si="40"/>
        <v>7.8689332023575647</v>
      </c>
      <c r="O449" s="80">
        <f t="shared" si="41"/>
        <v>7.4386034482758623</v>
      </c>
      <c r="P449" s="80">
        <f t="shared" si="42"/>
        <v>7.1788664047151274</v>
      </c>
    </row>
    <row r="450" spans="1:16" ht="11.25" customHeight="1">
      <c r="A450" s="60" t="s">
        <v>455</v>
      </c>
      <c r="B450" s="60" t="s">
        <v>456</v>
      </c>
      <c r="C450" s="60" t="s">
        <v>133</v>
      </c>
      <c r="D450" s="61"/>
      <c r="E450" s="61"/>
      <c r="F450" s="61"/>
      <c r="G450" s="61">
        <v>1135</v>
      </c>
      <c r="H450" s="61">
        <v>8662.75</v>
      </c>
      <c r="I450" s="61">
        <v>7841.13</v>
      </c>
      <c r="N450" s="80">
        <f t="shared" si="40"/>
        <v>7.6323788546255509</v>
      </c>
      <c r="P450" s="80">
        <f t="shared" si="42"/>
        <v>6.9084845814977971</v>
      </c>
    </row>
    <row r="451" spans="1:16" ht="11.25" customHeight="1">
      <c r="A451" s="60" t="s">
        <v>455</v>
      </c>
      <c r="B451" s="60" t="s">
        <v>456</v>
      </c>
      <c r="C451" s="60" t="s">
        <v>63</v>
      </c>
      <c r="D451" s="61"/>
      <c r="E451" s="61"/>
      <c r="F451" s="61"/>
      <c r="G451" s="61">
        <v>500</v>
      </c>
      <c r="H451" s="61">
        <v>4279.3100000000004</v>
      </c>
      <c r="I451" s="61">
        <v>3750</v>
      </c>
      <c r="N451" s="80">
        <f t="shared" si="40"/>
        <v>8.5586200000000012</v>
      </c>
      <c r="P451" s="80">
        <f t="shared" si="42"/>
        <v>7.5</v>
      </c>
    </row>
    <row r="452" spans="1:16" ht="11.25" customHeight="1">
      <c r="A452" s="60" t="s">
        <v>455</v>
      </c>
      <c r="B452" s="60" t="s">
        <v>456</v>
      </c>
      <c r="C452" s="60" t="s">
        <v>134</v>
      </c>
      <c r="D452" s="61"/>
      <c r="E452" s="61"/>
      <c r="F452" s="61"/>
      <c r="G452" s="61">
        <v>2750</v>
      </c>
      <c r="H452" s="61">
        <v>21628.14</v>
      </c>
      <c r="I452" s="61">
        <v>19800.05</v>
      </c>
      <c r="N452" s="80">
        <f t="shared" si="40"/>
        <v>7.8647781818181812</v>
      </c>
      <c r="P452" s="80">
        <f t="shared" si="42"/>
        <v>7.2000181818181819</v>
      </c>
    </row>
    <row r="453" spans="1:16" ht="11.25" customHeight="1">
      <c r="A453" s="60" t="s">
        <v>455</v>
      </c>
      <c r="B453" s="60" t="s">
        <v>456</v>
      </c>
      <c r="C453" s="60" t="s">
        <v>62</v>
      </c>
      <c r="D453" s="61">
        <v>7</v>
      </c>
      <c r="E453" s="61">
        <v>70.91</v>
      </c>
      <c r="F453" s="61">
        <v>62.55</v>
      </c>
      <c r="G453" s="61">
        <v>24780</v>
      </c>
      <c r="H453" s="61">
        <v>227144.45</v>
      </c>
      <c r="I453" s="61">
        <v>208620</v>
      </c>
      <c r="J453" s="80">
        <f t="shared" si="37"/>
        <v>353900</v>
      </c>
      <c r="K453" s="80">
        <f t="shared" si="38"/>
        <v>320227.8098998731</v>
      </c>
      <c r="L453" s="80">
        <f t="shared" si="38"/>
        <v>333425.17985611514</v>
      </c>
      <c r="M453" s="80">
        <f t="shared" si="39"/>
        <v>10.129999999999999</v>
      </c>
      <c r="N453" s="80">
        <f t="shared" si="40"/>
        <v>9.1664426957223579</v>
      </c>
      <c r="O453" s="80">
        <f t="shared" si="41"/>
        <v>8.9357142857142851</v>
      </c>
      <c r="P453" s="80">
        <f t="shared" si="42"/>
        <v>8.4188861985472148</v>
      </c>
    </row>
    <row r="454" spans="1:16" ht="11.25" customHeight="1">
      <c r="A454" s="60" t="s">
        <v>455</v>
      </c>
      <c r="B454" s="60" t="s">
        <v>456</v>
      </c>
      <c r="C454" s="60" t="s">
        <v>53</v>
      </c>
      <c r="D454" s="61">
        <v>2250</v>
      </c>
      <c r="E454" s="61">
        <v>24593.919999999998</v>
      </c>
      <c r="F454" s="61">
        <v>21885.65</v>
      </c>
      <c r="G454" s="61">
        <v>250</v>
      </c>
      <c r="H454" s="61">
        <v>2291.87</v>
      </c>
      <c r="I454" s="61">
        <v>1943.24</v>
      </c>
      <c r="J454" s="80">
        <f t="shared" ref="J454:J516" si="43">(G454-D454)*100/D454</f>
        <v>-88.888888888888886</v>
      </c>
      <c r="K454" s="80">
        <f t="shared" ref="K454:L516" si="44">(H454-E454)*100/E454</f>
        <v>-90.681152089622159</v>
      </c>
      <c r="L454" s="80">
        <f t="shared" si="44"/>
        <v>-91.120939976651357</v>
      </c>
      <c r="M454" s="80">
        <f t="shared" ref="M454:M516" si="45">E454/D454</f>
        <v>10.93063111111111</v>
      </c>
      <c r="N454" s="80">
        <f t="shared" ref="N454:N517" si="46">H454/G454</f>
        <v>9.1674799999999994</v>
      </c>
      <c r="O454" s="80">
        <f t="shared" ref="O454:O516" si="47">F454/D454</f>
        <v>9.7269555555555556</v>
      </c>
      <c r="P454" s="80">
        <f t="shared" ref="P454:P517" si="48">I454/G454</f>
        <v>7.7729600000000003</v>
      </c>
    </row>
    <row r="455" spans="1:16" ht="11.25" customHeight="1">
      <c r="A455" s="60" t="s">
        <v>455</v>
      </c>
      <c r="B455" s="60" t="s">
        <v>456</v>
      </c>
      <c r="C455" s="60" t="s">
        <v>100</v>
      </c>
      <c r="D455" s="61">
        <v>200</v>
      </c>
      <c r="E455" s="61">
        <v>1618.66</v>
      </c>
      <c r="F455" s="61">
        <v>1461.52</v>
      </c>
      <c r="G455" s="61">
        <v>480</v>
      </c>
      <c r="H455" s="61">
        <v>3996.85</v>
      </c>
      <c r="I455" s="61">
        <v>3524.36</v>
      </c>
      <c r="J455" s="80">
        <f t="shared" si="43"/>
        <v>140</v>
      </c>
      <c r="K455" s="80">
        <f t="shared" si="44"/>
        <v>146.92338106829104</v>
      </c>
      <c r="L455" s="80">
        <f t="shared" si="44"/>
        <v>141.14346707537359</v>
      </c>
      <c r="M455" s="80">
        <f t="shared" si="45"/>
        <v>8.093300000000001</v>
      </c>
      <c r="N455" s="80">
        <f t="shared" si="46"/>
        <v>8.3267708333333328</v>
      </c>
      <c r="O455" s="80">
        <f t="shared" si="47"/>
        <v>7.3075999999999999</v>
      </c>
      <c r="P455" s="80">
        <f t="shared" si="48"/>
        <v>7.3424166666666668</v>
      </c>
    </row>
    <row r="456" spans="1:16" ht="11.25" customHeight="1">
      <c r="A456" s="60" t="s">
        <v>455</v>
      </c>
      <c r="B456" s="60" t="s">
        <v>456</v>
      </c>
      <c r="C456" s="60" t="s">
        <v>51</v>
      </c>
      <c r="D456" s="61">
        <v>25500</v>
      </c>
      <c r="E456" s="61">
        <v>206273.65</v>
      </c>
      <c r="F456" s="61">
        <v>184305.87</v>
      </c>
      <c r="G456" s="61">
        <v>10015</v>
      </c>
      <c r="H456" s="61">
        <v>75789.240000000005</v>
      </c>
      <c r="I456" s="61">
        <v>69450.03</v>
      </c>
      <c r="J456" s="80">
        <f t="shared" si="43"/>
        <v>-60.725490196078432</v>
      </c>
      <c r="K456" s="80">
        <f t="shared" si="44"/>
        <v>-63.257914910605393</v>
      </c>
      <c r="L456" s="80">
        <f t="shared" si="44"/>
        <v>-62.318058562106572</v>
      </c>
      <c r="M456" s="80">
        <f t="shared" si="45"/>
        <v>8.0891627450980383</v>
      </c>
      <c r="N456" s="80">
        <f t="shared" si="46"/>
        <v>7.567572641038443</v>
      </c>
      <c r="O456" s="80">
        <f t="shared" si="47"/>
        <v>7.2276811764705879</v>
      </c>
      <c r="P456" s="80">
        <f t="shared" si="48"/>
        <v>6.9346010983524708</v>
      </c>
    </row>
    <row r="457" spans="1:16" ht="11.25" customHeight="1">
      <c r="A457" s="60" t="s">
        <v>455</v>
      </c>
      <c r="B457" s="60" t="s">
        <v>456</v>
      </c>
      <c r="C457" s="60" t="s">
        <v>55</v>
      </c>
      <c r="D457" s="61"/>
      <c r="E457" s="61"/>
      <c r="F457" s="61"/>
      <c r="G457" s="61">
        <v>10</v>
      </c>
      <c r="H457" s="61">
        <v>7.11</v>
      </c>
      <c r="I457" s="61">
        <v>6.44</v>
      </c>
      <c r="N457" s="80">
        <f t="shared" si="46"/>
        <v>0.71100000000000008</v>
      </c>
      <c r="P457" s="80">
        <f t="shared" si="48"/>
        <v>0.64400000000000002</v>
      </c>
    </row>
    <row r="458" spans="1:16" ht="11.25" customHeight="1">
      <c r="A458" s="60" t="s">
        <v>455</v>
      </c>
      <c r="B458" s="60" t="s">
        <v>456</v>
      </c>
      <c r="C458" s="60" t="s">
        <v>41</v>
      </c>
      <c r="D458" s="61">
        <v>207914.75</v>
      </c>
      <c r="E458" s="61">
        <v>1717798.16</v>
      </c>
      <c r="F458" s="61">
        <v>1538580.86</v>
      </c>
      <c r="G458" s="61">
        <v>134461.5</v>
      </c>
      <c r="H458" s="61">
        <v>1009481.63</v>
      </c>
      <c r="I458" s="61">
        <v>921656.39</v>
      </c>
      <c r="J458" s="80">
        <f t="shared" si="43"/>
        <v>-35.328542106800981</v>
      </c>
      <c r="K458" s="80">
        <f t="shared" si="44"/>
        <v>-41.233978851159087</v>
      </c>
      <c r="L458" s="80">
        <f t="shared" si="44"/>
        <v>-40.096980668276352</v>
      </c>
      <c r="M458" s="80">
        <f t="shared" si="45"/>
        <v>8.2620312411697583</v>
      </c>
      <c r="N458" s="80">
        <f t="shared" si="46"/>
        <v>7.5075886406145997</v>
      </c>
      <c r="O458" s="80">
        <f t="shared" si="47"/>
        <v>7.4000563211604762</v>
      </c>
      <c r="P458" s="80">
        <f t="shared" si="48"/>
        <v>6.8544259137373897</v>
      </c>
    </row>
    <row r="459" spans="1:16" ht="11.25" customHeight="1">
      <c r="A459" s="60" t="s">
        <v>455</v>
      </c>
      <c r="B459" s="60" t="s">
        <v>456</v>
      </c>
      <c r="C459" s="60" t="s">
        <v>60</v>
      </c>
      <c r="D459" s="61">
        <v>8</v>
      </c>
      <c r="E459" s="61">
        <v>72.34</v>
      </c>
      <c r="F459" s="61">
        <v>64</v>
      </c>
      <c r="G459" s="61"/>
      <c r="H459" s="61"/>
      <c r="I459" s="61"/>
      <c r="J459" s="80">
        <f t="shared" si="43"/>
        <v>-100</v>
      </c>
      <c r="K459" s="80">
        <f t="shared" si="44"/>
        <v>-100</v>
      </c>
      <c r="L459" s="80">
        <f t="shared" si="44"/>
        <v>-100</v>
      </c>
      <c r="M459" s="80">
        <f t="shared" si="45"/>
        <v>9.0425000000000004</v>
      </c>
      <c r="O459" s="80">
        <f t="shared" si="47"/>
        <v>8</v>
      </c>
    </row>
    <row r="460" spans="1:16" ht="11.25" customHeight="1">
      <c r="A460" s="60" t="s">
        <v>455</v>
      </c>
      <c r="B460" s="60" t="s">
        <v>456</v>
      </c>
      <c r="C460" s="60" t="s">
        <v>42</v>
      </c>
      <c r="D460" s="61"/>
      <c r="E460" s="61"/>
      <c r="F460" s="61"/>
      <c r="G460" s="61">
        <v>500</v>
      </c>
      <c r="H460" s="61">
        <v>3648.67</v>
      </c>
      <c r="I460" s="61">
        <v>3346</v>
      </c>
      <c r="N460" s="80">
        <f t="shared" si="46"/>
        <v>7.2973400000000002</v>
      </c>
      <c r="P460" s="80">
        <f t="shared" si="48"/>
        <v>6.6920000000000002</v>
      </c>
    </row>
    <row r="461" spans="1:16" ht="11.25" customHeight="1">
      <c r="A461" s="60" t="s">
        <v>455</v>
      </c>
      <c r="B461" s="60" t="s">
        <v>456</v>
      </c>
      <c r="C461" s="60" t="s">
        <v>102</v>
      </c>
      <c r="D461" s="61">
        <v>200</v>
      </c>
      <c r="E461" s="61">
        <v>1660</v>
      </c>
      <c r="F461" s="61">
        <v>1499.99</v>
      </c>
      <c r="G461" s="61"/>
      <c r="H461" s="61"/>
      <c r="I461" s="61"/>
      <c r="J461" s="80">
        <f t="shared" si="43"/>
        <v>-100</v>
      </c>
      <c r="K461" s="80">
        <f t="shared" si="44"/>
        <v>-100</v>
      </c>
      <c r="L461" s="80">
        <f t="shared" si="44"/>
        <v>-100</v>
      </c>
      <c r="M461" s="80">
        <f t="shared" si="45"/>
        <v>8.3000000000000007</v>
      </c>
      <c r="O461" s="80">
        <f t="shared" si="47"/>
        <v>7.4999500000000001</v>
      </c>
    </row>
    <row r="462" spans="1:16" ht="11.25" customHeight="1">
      <c r="A462" s="60" t="s">
        <v>455</v>
      </c>
      <c r="B462" s="60" t="s">
        <v>456</v>
      </c>
      <c r="C462" s="60" t="s">
        <v>94</v>
      </c>
      <c r="D462" s="61"/>
      <c r="E462" s="61"/>
      <c r="F462" s="61"/>
      <c r="G462" s="61">
        <v>1176</v>
      </c>
      <c r="H462" s="61">
        <v>2926.97</v>
      </c>
      <c r="I462" s="61">
        <v>2763.6</v>
      </c>
      <c r="N462" s="80">
        <f t="shared" si="46"/>
        <v>2.4889200680272108</v>
      </c>
      <c r="P462" s="80">
        <f t="shared" si="48"/>
        <v>2.35</v>
      </c>
    </row>
    <row r="463" spans="1:16" ht="11.25" customHeight="1">
      <c r="A463" s="60" t="s">
        <v>455</v>
      </c>
      <c r="B463" s="60" t="s">
        <v>456</v>
      </c>
      <c r="C463" s="60" t="s">
        <v>70</v>
      </c>
      <c r="D463" s="61">
        <v>600</v>
      </c>
      <c r="E463" s="61">
        <v>5322.02</v>
      </c>
      <c r="F463" s="61">
        <v>4726.62</v>
      </c>
      <c r="G463" s="61">
        <v>3400</v>
      </c>
      <c r="H463" s="61">
        <v>21502.12</v>
      </c>
      <c r="I463" s="61">
        <v>19278.53</v>
      </c>
      <c r="J463" s="80">
        <f t="shared" si="43"/>
        <v>466.66666666666669</v>
      </c>
      <c r="K463" s="80">
        <f t="shared" si="44"/>
        <v>304.0217812033776</v>
      </c>
      <c r="L463" s="80">
        <f t="shared" si="44"/>
        <v>307.87137531682259</v>
      </c>
      <c r="M463" s="80">
        <f t="shared" si="45"/>
        <v>8.8700333333333337</v>
      </c>
      <c r="N463" s="80">
        <f t="shared" si="46"/>
        <v>6.3241529411764699</v>
      </c>
      <c r="O463" s="80">
        <f t="shared" si="47"/>
        <v>7.8776999999999999</v>
      </c>
      <c r="P463" s="80">
        <f t="shared" si="48"/>
        <v>5.6701558823529412</v>
      </c>
    </row>
    <row r="464" spans="1:16" ht="11.25" customHeight="1">
      <c r="A464" s="60" t="s">
        <v>455</v>
      </c>
      <c r="B464" s="60" t="s">
        <v>456</v>
      </c>
      <c r="C464" s="60" t="s">
        <v>66</v>
      </c>
      <c r="D464" s="61">
        <v>16896</v>
      </c>
      <c r="E464" s="61">
        <v>137149.09</v>
      </c>
      <c r="F464" s="61">
        <v>121112.19</v>
      </c>
      <c r="G464" s="61"/>
      <c r="H464" s="61"/>
      <c r="I464" s="61"/>
      <c r="J464" s="80">
        <f t="shared" si="43"/>
        <v>-100</v>
      </c>
      <c r="K464" s="80">
        <f t="shared" si="44"/>
        <v>-100</v>
      </c>
      <c r="L464" s="80">
        <f t="shared" si="44"/>
        <v>-100</v>
      </c>
      <c r="M464" s="80">
        <f t="shared" si="45"/>
        <v>8.1172520123106064</v>
      </c>
      <c r="O464" s="80">
        <f t="shared" si="47"/>
        <v>7.1680983664772731</v>
      </c>
    </row>
    <row r="465" spans="1:16" ht="11.25" customHeight="1">
      <c r="A465" s="60" t="s">
        <v>455</v>
      </c>
      <c r="B465" s="60" t="s">
        <v>456</v>
      </c>
      <c r="C465" s="60" t="s">
        <v>178</v>
      </c>
      <c r="D465" s="61"/>
      <c r="E465" s="61"/>
      <c r="F465" s="61"/>
      <c r="G465" s="61">
        <v>3150</v>
      </c>
      <c r="H465" s="61">
        <v>26656.06</v>
      </c>
      <c r="I465" s="61">
        <v>25137</v>
      </c>
      <c r="N465" s="80">
        <f t="shared" si="46"/>
        <v>8.4622412698412699</v>
      </c>
      <c r="P465" s="80">
        <f t="shared" si="48"/>
        <v>7.98</v>
      </c>
    </row>
    <row r="466" spans="1:16" ht="11.25" customHeight="1">
      <c r="A466" s="60" t="s">
        <v>455</v>
      </c>
      <c r="B466" s="60" t="s">
        <v>456</v>
      </c>
      <c r="C466" s="60" t="s">
        <v>352</v>
      </c>
      <c r="D466" s="61"/>
      <c r="E466" s="61"/>
      <c r="F466" s="61"/>
      <c r="G466" s="61">
        <v>2000</v>
      </c>
      <c r="H466" s="61">
        <v>16221.07</v>
      </c>
      <c r="I466" s="61">
        <v>14864.78</v>
      </c>
      <c r="N466" s="80">
        <f t="shared" si="46"/>
        <v>8.1105350000000005</v>
      </c>
      <c r="P466" s="80">
        <f t="shared" si="48"/>
        <v>7.4323900000000007</v>
      </c>
    </row>
    <row r="467" spans="1:16" ht="11.25" customHeight="1">
      <c r="A467" s="60" t="s">
        <v>455</v>
      </c>
      <c r="B467" s="60" t="s">
        <v>456</v>
      </c>
      <c r="C467" s="60" t="s">
        <v>43</v>
      </c>
      <c r="D467" s="61"/>
      <c r="E467" s="61"/>
      <c r="F467" s="61"/>
      <c r="G467" s="61">
        <v>35</v>
      </c>
      <c r="H467" s="61">
        <v>285.55</v>
      </c>
      <c r="I467" s="61">
        <v>268.83</v>
      </c>
      <c r="N467" s="80">
        <f t="shared" si="46"/>
        <v>8.1585714285714293</v>
      </c>
      <c r="P467" s="80">
        <f t="shared" si="48"/>
        <v>7.6808571428571426</v>
      </c>
    </row>
    <row r="468" spans="1:16" ht="11.25" customHeight="1">
      <c r="A468" s="60" t="s">
        <v>457</v>
      </c>
      <c r="B468" s="60" t="s">
        <v>658</v>
      </c>
      <c r="C468" s="60" t="s">
        <v>47</v>
      </c>
      <c r="D468" s="61"/>
      <c r="E468" s="61"/>
      <c r="F468" s="61"/>
      <c r="G468" s="61">
        <v>1143.5</v>
      </c>
      <c r="H468" s="61">
        <v>18430.669999999998</v>
      </c>
      <c r="I468" s="61">
        <v>17214.650000000001</v>
      </c>
      <c r="N468" s="80">
        <f t="shared" si="46"/>
        <v>16.117770004372538</v>
      </c>
      <c r="P468" s="80">
        <f t="shared" si="48"/>
        <v>15.05435067774377</v>
      </c>
    </row>
    <row r="469" spans="1:16" ht="11.25" customHeight="1">
      <c r="A469" s="60" t="s">
        <v>457</v>
      </c>
      <c r="B469" s="60" t="s">
        <v>658</v>
      </c>
      <c r="C469" s="60" t="s">
        <v>134</v>
      </c>
      <c r="D469" s="61">
        <v>2800</v>
      </c>
      <c r="E469" s="61">
        <v>27195.27</v>
      </c>
      <c r="F469" s="61">
        <v>24237.54</v>
      </c>
      <c r="G469" s="61"/>
      <c r="H469" s="61"/>
      <c r="I469" s="61"/>
      <c r="J469" s="80">
        <f t="shared" si="43"/>
        <v>-100</v>
      </c>
      <c r="K469" s="80">
        <f t="shared" si="44"/>
        <v>-100</v>
      </c>
      <c r="L469" s="80">
        <f t="shared" si="44"/>
        <v>-100</v>
      </c>
      <c r="M469" s="80">
        <f t="shared" si="45"/>
        <v>9.7125964285714286</v>
      </c>
      <c r="O469" s="80">
        <f t="shared" si="47"/>
        <v>8.6562642857142862</v>
      </c>
    </row>
    <row r="470" spans="1:16" ht="11.25" customHeight="1">
      <c r="A470" s="60" t="s">
        <v>457</v>
      </c>
      <c r="B470" s="60" t="s">
        <v>658</v>
      </c>
      <c r="C470" s="60" t="s">
        <v>62</v>
      </c>
      <c r="D470" s="61">
        <v>250</v>
      </c>
      <c r="E470" s="61">
        <v>1860.05</v>
      </c>
      <c r="F470" s="61">
        <v>1672.57</v>
      </c>
      <c r="G470" s="61">
        <v>275</v>
      </c>
      <c r="H470" s="61">
        <v>1921.55</v>
      </c>
      <c r="I470" s="61">
        <v>1802.07</v>
      </c>
      <c r="J470" s="80">
        <f t="shared" si="43"/>
        <v>10</v>
      </c>
      <c r="K470" s="80">
        <f t="shared" si="44"/>
        <v>3.3063627321846187</v>
      </c>
      <c r="L470" s="80">
        <f t="shared" si="44"/>
        <v>7.7425757965286959</v>
      </c>
      <c r="M470" s="80">
        <f t="shared" si="45"/>
        <v>7.4401999999999999</v>
      </c>
      <c r="N470" s="80">
        <f t="shared" si="46"/>
        <v>6.9874545454545451</v>
      </c>
      <c r="O470" s="80">
        <f t="shared" si="47"/>
        <v>6.6902799999999996</v>
      </c>
      <c r="P470" s="80">
        <f t="shared" si="48"/>
        <v>6.5529818181818182</v>
      </c>
    </row>
    <row r="471" spans="1:16" ht="11.25" customHeight="1">
      <c r="A471" s="60" t="s">
        <v>457</v>
      </c>
      <c r="B471" s="60" t="s">
        <v>658</v>
      </c>
      <c r="C471" s="60" t="s">
        <v>65</v>
      </c>
      <c r="D471" s="61">
        <v>505</v>
      </c>
      <c r="E471" s="61">
        <v>4760.3900000000003</v>
      </c>
      <c r="F471" s="61">
        <v>4227.96</v>
      </c>
      <c r="G471" s="61">
        <v>500</v>
      </c>
      <c r="H471" s="61">
        <v>5246.94</v>
      </c>
      <c r="I471" s="61">
        <v>4667.29</v>
      </c>
      <c r="J471" s="80">
        <f t="shared" si="43"/>
        <v>-0.99009900990099009</v>
      </c>
      <c r="K471" s="80">
        <f t="shared" si="44"/>
        <v>10.220801236873433</v>
      </c>
      <c r="L471" s="80">
        <f t="shared" si="44"/>
        <v>10.391063302396425</v>
      </c>
      <c r="M471" s="80">
        <f t="shared" si="45"/>
        <v>9.42651485148515</v>
      </c>
      <c r="N471" s="80">
        <f t="shared" si="46"/>
        <v>10.493879999999999</v>
      </c>
      <c r="O471" s="80">
        <f t="shared" si="47"/>
        <v>8.3721980198019796</v>
      </c>
      <c r="P471" s="80">
        <f t="shared" si="48"/>
        <v>9.3345800000000008</v>
      </c>
    </row>
    <row r="472" spans="1:16" ht="11.25" customHeight="1">
      <c r="A472" s="60" t="s">
        <v>867</v>
      </c>
      <c r="B472" s="60" t="s">
        <v>868</v>
      </c>
      <c r="C472" s="60" t="s">
        <v>47</v>
      </c>
      <c r="D472" s="61"/>
      <c r="E472" s="61"/>
      <c r="F472" s="61"/>
      <c r="G472" s="61">
        <v>800</v>
      </c>
      <c r="H472" s="61">
        <v>791.46</v>
      </c>
      <c r="I472" s="61">
        <v>666.23</v>
      </c>
      <c r="N472" s="80">
        <f t="shared" si="46"/>
        <v>0.98932500000000001</v>
      </c>
      <c r="P472" s="80">
        <f t="shared" si="48"/>
        <v>0.83278750000000001</v>
      </c>
    </row>
    <row r="473" spans="1:16" ht="11.25" customHeight="1">
      <c r="A473" s="60" t="s">
        <v>833</v>
      </c>
      <c r="B473" s="60" t="s">
        <v>280</v>
      </c>
      <c r="C473" s="60" t="s">
        <v>41</v>
      </c>
      <c r="D473" s="61"/>
      <c r="E473" s="61"/>
      <c r="F473" s="61"/>
      <c r="G473" s="61">
        <v>5400</v>
      </c>
      <c r="H473" s="61">
        <v>22026.98</v>
      </c>
      <c r="I473" s="61">
        <v>19362.63</v>
      </c>
      <c r="N473" s="80">
        <f t="shared" si="46"/>
        <v>4.0790703703703706</v>
      </c>
      <c r="P473" s="80">
        <f t="shared" si="48"/>
        <v>3.5856722222222226</v>
      </c>
    </row>
    <row r="474" spans="1:16" ht="11.25" customHeight="1">
      <c r="A474" s="60" t="s">
        <v>675</v>
      </c>
      <c r="B474" s="60" t="s">
        <v>769</v>
      </c>
      <c r="C474" s="60" t="s">
        <v>134</v>
      </c>
      <c r="D474" s="61">
        <v>21000</v>
      </c>
      <c r="E474" s="61">
        <v>58940</v>
      </c>
      <c r="F474" s="61">
        <v>54067.81</v>
      </c>
      <c r="G474" s="61"/>
      <c r="H474" s="61"/>
      <c r="I474" s="61"/>
      <c r="J474" s="80">
        <f t="shared" si="43"/>
        <v>-100</v>
      </c>
      <c r="K474" s="80">
        <f t="shared" si="44"/>
        <v>-100</v>
      </c>
      <c r="L474" s="80">
        <f t="shared" si="44"/>
        <v>-100</v>
      </c>
      <c r="M474" s="80">
        <f t="shared" si="45"/>
        <v>2.8066666666666666</v>
      </c>
      <c r="O474" s="80">
        <f t="shared" si="47"/>
        <v>2.5746576190476191</v>
      </c>
    </row>
    <row r="475" spans="1:16" ht="11.25" customHeight="1">
      <c r="A475" s="60" t="s">
        <v>675</v>
      </c>
      <c r="B475" s="60" t="s">
        <v>769</v>
      </c>
      <c r="C475" s="60" t="s">
        <v>49</v>
      </c>
      <c r="D475" s="61">
        <v>6300</v>
      </c>
      <c r="E475" s="61">
        <v>13490</v>
      </c>
      <c r="F475" s="61">
        <v>11910.25</v>
      </c>
      <c r="G475" s="61"/>
      <c r="H475" s="61"/>
      <c r="I475" s="61"/>
      <c r="J475" s="80">
        <f t="shared" si="43"/>
        <v>-100</v>
      </c>
      <c r="K475" s="80">
        <f t="shared" si="44"/>
        <v>-100</v>
      </c>
      <c r="L475" s="80">
        <f t="shared" si="44"/>
        <v>-100</v>
      </c>
      <c r="M475" s="80">
        <f t="shared" si="45"/>
        <v>2.1412698412698412</v>
      </c>
      <c r="O475" s="80">
        <f t="shared" si="47"/>
        <v>1.8905158730158731</v>
      </c>
    </row>
    <row r="476" spans="1:16" ht="11.25" customHeight="1">
      <c r="A476" s="60" t="s">
        <v>845</v>
      </c>
      <c r="B476" s="60" t="s">
        <v>846</v>
      </c>
      <c r="C476" s="60" t="s">
        <v>42</v>
      </c>
      <c r="D476" s="61">
        <v>8325</v>
      </c>
      <c r="E476" s="61">
        <v>68544.95</v>
      </c>
      <c r="F476" s="61">
        <v>61470</v>
      </c>
      <c r="G476" s="61"/>
      <c r="H476" s="61"/>
      <c r="I476" s="61"/>
      <c r="J476" s="80">
        <f t="shared" si="43"/>
        <v>-100</v>
      </c>
      <c r="K476" s="80">
        <f t="shared" si="44"/>
        <v>-100</v>
      </c>
      <c r="L476" s="80">
        <f t="shared" si="44"/>
        <v>-100</v>
      </c>
      <c r="M476" s="80">
        <f t="shared" si="45"/>
        <v>8.2336276276276266</v>
      </c>
      <c r="O476" s="80">
        <f t="shared" si="47"/>
        <v>7.3837837837837839</v>
      </c>
    </row>
    <row r="477" spans="1:16" ht="11.25" customHeight="1">
      <c r="A477" s="60" t="s">
        <v>847</v>
      </c>
      <c r="B477" s="60" t="s">
        <v>848</v>
      </c>
      <c r="C477" s="60" t="s">
        <v>43</v>
      </c>
      <c r="D477" s="61"/>
      <c r="E477" s="61"/>
      <c r="F477" s="61"/>
      <c r="G477" s="61">
        <v>2691</v>
      </c>
      <c r="H477" s="61">
        <v>15646.54</v>
      </c>
      <c r="I477" s="61">
        <v>13993.2</v>
      </c>
      <c r="N477" s="80">
        <f t="shared" si="46"/>
        <v>5.8143961352657012</v>
      </c>
      <c r="P477" s="80">
        <f t="shared" si="48"/>
        <v>5.2</v>
      </c>
    </row>
    <row r="478" spans="1:16" ht="11.25" customHeight="1">
      <c r="A478" s="60" t="s">
        <v>821</v>
      </c>
      <c r="B478" s="60" t="s">
        <v>822</v>
      </c>
      <c r="C478" s="60" t="s">
        <v>42</v>
      </c>
      <c r="D478" s="61"/>
      <c r="E478" s="61"/>
      <c r="F478" s="61"/>
      <c r="G478" s="61">
        <v>3929</v>
      </c>
      <c r="H478" s="61">
        <v>47258.25</v>
      </c>
      <c r="I478" s="61">
        <v>43966.39</v>
      </c>
      <c r="N478" s="80">
        <f t="shared" si="46"/>
        <v>12.028060575209977</v>
      </c>
      <c r="P478" s="80">
        <f t="shared" si="48"/>
        <v>11.190223975566301</v>
      </c>
    </row>
    <row r="479" spans="1:16" ht="11.25" customHeight="1">
      <c r="A479" s="60" t="s">
        <v>461</v>
      </c>
      <c r="B479" s="60" t="s">
        <v>694</v>
      </c>
      <c r="C479" s="60" t="s">
        <v>133</v>
      </c>
      <c r="D479" s="61">
        <v>63</v>
      </c>
      <c r="E479" s="61">
        <v>825.3</v>
      </c>
      <c r="F479" s="61">
        <v>728.02</v>
      </c>
      <c r="G479" s="61">
        <v>63</v>
      </c>
      <c r="H479" s="61">
        <v>825.3</v>
      </c>
      <c r="I479" s="61">
        <v>781.97</v>
      </c>
      <c r="J479" s="80">
        <f t="shared" si="43"/>
        <v>0</v>
      </c>
      <c r="K479" s="80">
        <f t="shared" si="44"/>
        <v>0</v>
      </c>
      <c r="L479" s="80">
        <f t="shared" si="44"/>
        <v>7.410510700255494</v>
      </c>
      <c r="M479" s="80">
        <f t="shared" si="45"/>
        <v>13.1</v>
      </c>
      <c r="N479" s="80">
        <f t="shared" si="46"/>
        <v>13.1</v>
      </c>
      <c r="O479" s="80">
        <f t="shared" si="47"/>
        <v>11.555873015873015</v>
      </c>
      <c r="P479" s="80">
        <f t="shared" si="48"/>
        <v>12.412222222222223</v>
      </c>
    </row>
    <row r="480" spans="1:16" ht="11.25" customHeight="1">
      <c r="A480" s="60" t="s">
        <v>461</v>
      </c>
      <c r="B480" s="60" t="s">
        <v>694</v>
      </c>
      <c r="C480" s="60" t="s">
        <v>45</v>
      </c>
      <c r="D480" s="61"/>
      <c r="E480" s="61"/>
      <c r="F480" s="61"/>
      <c r="G480" s="61">
        <v>240</v>
      </c>
      <c r="H480" s="61">
        <v>2400</v>
      </c>
      <c r="I480" s="61">
        <v>2140.9699999999998</v>
      </c>
      <c r="N480" s="80">
        <f t="shared" si="46"/>
        <v>10</v>
      </c>
      <c r="P480" s="80">
        <f t="shared" si="48"/>
        <v>8.9207083333333319</v>
      </c>
    </row>
    <row r="481" spans="1:16" ht="11.25" customHeight="1">
      <c r="A481" s="60" t="s">
        <v>461</v>
      </c>
      <c r="B481" s="60" t="s">
        <v>694</v>
      </c>
      <c r="C481" s="60" t="s">
        <v>42</v>
      </c>
      <c r="D481" s="61">
        <v>22496.5</v>
      </c>
      <c r="E481" s="61">
        <v>317173.77</v>
      </c>
      <c r="F481" s="61">
        <v>281291.43</v>
      </c>
      <c r="G481" s="61">
        <v>8042.5</v>
      </c>
      <c r="H481" s="61">
        <v>103512.92</v>
      </c>
      <c r="I481" s="61">
        <v>96004.96</v>
      </c>
      <c r="J481" s="80">
        <f t="shared" si="43"/>
        <v>-64.249994443580107</v>
      </c>
      <c r="K481" s="80">
        <f t="shared" si="44"/>
        <v>-67.363972121654328</v>
      </c>
      <c r="L481" s="80">
        <f t="shared" si="44"/>
        <v>-65.869930697853107</v>
      </c>
      <c r="M481" s="80">
        <f t="shared" si="45"/>
        <v>14.098805147467385</v>
      </c>
      <c r="N481" s="80">
        <f t="shared" si="46"/>
        <v>12.870739198010568</v>
      </c>
      <c r="O481" s="80">
        <f t="shared" si="47"/>
        <v>12.503786366768164</v>
      </c>
      <c r="P481" s="80">
        <f t="shared" si="48"/>
        <v>11.937203605843955</v>
      </c>
    </row>
    <row r="482" spans="1:16" ht="11.25" customHeight="1">
      <c r="A482" s="60" t="s">
        <v>461</v>
      </c>
      <c r="B482" s="60" t="s">
        <v>694</v>
      </c>
      <c r="C482" s="60" t="s">
        <v>82</v>
      </c>
      <c r="D482" s="61">
        <v>636</v>
      </c>
      <c r="E482" s="61">
        <v>13038</v>
      </c>
      <c r="F482" s="61">
        <v>11567.05</v>
      </c>
      <c r="G482" s="61"/>
      <c r="H482" s="61"/>
      <c r="I482" s="61"/>
      <c r="J482" s="80">
        <f t="shared" si="43"/>
        <v>-100</v>
      </c>
      <c r="K482" s="80">
        <f t="shared" si="44"/>
        <v>-100</v>
      </c>
      <c r="L482" s="80">
        <f t="shared" si="44"/>
        <v>-100</v>
      </c>
      <c r="M482" s="80">
        <f t="shared" si="45"/>
        <v>20.5</v>
      </c>
      <c r="O482" s="80">
        <f t="shared" si="47"/>
        <v>18.187185534591194</v>
      </c>
    </row>
    <row r="483" spans="1:16" ht="11.25" customHeight="1">
      <c r="A483" s="60" t="s">
        <v>461</v>
      </c>
      <c r="B483" s="60" t="s">
        <v>694</v>
      </c>
      <c r="C483" s="60" t="s">
        <v>43</v>
      </c>
      <c r="D483" s="61"/>
      <c r="E483" s="61"/>
      <c r="F483" s="61"/>
      <c r="G483" s="61">
        <v>9268</v>
      </c>
      <c r="H483" s="61">
        <v>59632.23</v>
      </c>
      <c r="I483" s="61">
        <v>54901.86</v>
      </c>
      <c r="N483" s="80">
        <f t="shared" si="46"/>
        <v>6.434206948640484</v>
      </c>
      <c r="P483" s="80">
        <f t="shared" si="48"/>
        <v>5.9238088044885631</v>
      </c>
    </row>
    <row r="484" spans="1:16" ht="11.25" customHeight="1">
      <c r="A484" s="60" t="s">
        <v>727</v>
      </c>
      <c r="B484" s="60" t="s">
        <v>728</v>
      </c>
      <c r="C484" s="60" t="s">
        <v>42</v>
      </c>
      <c r="D484" s="61">
        <v>5504</v>
      </c>
      <c r="E484" s="61">
        <v>85183.93</v>
      </c>
      <c r="F484" s="61">
        <v>77185.95</v>
      </c>
      <c r="G484" s="61">
        <v>8008</v>
      </c>
      <c r="H484" s="61">
        <v>118394.36</v>
      </c>
      <c r="I484" s="61">
        <v>109793.2</v>
      </c>
      <c r="J484" s="80">
        <f t="shared" si="43"/>
        <v>45.494186046511629</v>
      </c>
      <c r="K484" s="80">
        <f t="shared" si="44"/>
        <v>38.986731417533811</v>
      </c>
      <c r="L484" s="80">
        <f t="shared" si="44"/>
        <v>42.245058848145291</v>
      </c>
      <c r="M484" s="80">
        <f t="shared" si="45"/>
        <v>15.476731468023255</v>
      </c>
      <c r="N484" s="80">
        <f t="shared" si="46"/>
        <v>14.78451048951049</v>
      </c>
      <c r="O484" s="80">
        <f t="shared" si="47"/>
        <v>14.023610101744186</v>
      </c>
      <c r="P484" s="80">
        <f t="shared" si="48"/>
        <v>13.710439560439561</v>
      </c>
    </row>
    <row r="485" spans="1:16" ht="11.25" customHeight="1">
      <c r="A485" s="60" t="s">
        <v>727</v>
      </c>
      <c r="B485" s="60" t="s">
        <v>728</v>
      </c>
      <c r="C485" s="60" t="s">
        <v>43</v>
      </c>
      <c r="D485" s="61"/>
      <c r="E485" s="61"/>
      <c r="F485" s="61"/>
      <c r="G485" s="61">
        <v>1470</v>
      </c>
      <c r="H485" s="61">
        <v>13943.41</v>
      </c>
      <c r="I485" s="61">
        <v>12960</v>
      </c>
      <c r="N485" s="80">
        <f t="shared" si="46"/>
        <v>9.4853129251700672</v>
      </c>
      <c r="P485" s="80">
        <f t="shared" si="48"/>
        <v>8.816326530612244</v>
      </c>
    </row>
    <row r="486" spans="1:16" ht="11.25" customHeight="1">
      <c r="A486" s="60" t="s">
        <v>770</v>
      </c>
      <c r="B486" s="60" t="s">
        <v>771</v>
      </c>
      <c r="C486" s="60" t="s">
        <v>43</v>
      </c>
      <c r="D486" s="61">
        <v>23584</v>
      </c>
      <c r="E486" s="61">
        <v>59367</v>
      </c>
      <c r="F486" s="61">
        <v>53903</v>
      </c>
      <c r="G486" s="61">
        <v>458</v>
      </c>
      <c r="H486" s="61">
        <v>1470.79</v>
      </c>
      <c r="I486" s="61">
        <v>1374</v>
      </c>
      <c r="J486" s="80">
        <f t="shared" si="43"/>
        <v>-98.058005427408418</v>
      </c>
      <c r="K486" s="80">
        <f t="shared" si="44"/>
        <v>-97.522546195697942</v>
      </c>
      <c r="L486" s="80">
        <f t="shared" si="44"/>
        <v>-97.450976754540562</v>
      </c>
      <c r="M486" s="80">
        <f t="shared" si="45"/>
        <v>2.5172574626865671</v>
      </c>
      <c r="N486" s="80">
        <f t="shared" si="46"/>
        <v>3.2113318777292577</v>
      </c>
      <c r="O486" s="80">
        <f t="shared" si="47"/>
        <v>2.2855749660786975</v>
      </c>
      <c r="P486" s="80">
        <f t="shared" si="48"/>
        <v>3</v>
      </c>
    </row>
    <row r="487" spans="1:16" ht="11.25" customHeight="1">
      <c r="A487" s="60" t="s">
        <v>772</v>
      </c>
      <c r="B487" s="60" t="s">
        <v>773</v>
      </c>
      <c r="C487" s="60" t="s">
        <v>43</v>
      </c>
      <c r="D487" s="61"/>
      <c r="E487" s="61"/>
      <c r="F487" s="61"/>
      <c r="G487" s="61">
        <v>258</v>
      </c>
      <c r="H487" s="61">
        <v>277.29000000000002</v>
      </c>
      <c r="I487" s="61">
        <v>258</v>
      </c>
      <c r="N487" s="80">
        <f t="shared" si="46"/>
        <v>1.0747674418604651</v>
      </c>
      <c r="P487" s="80">
        <f t="shared" si="48"/>
        <v>1</v>
      </c>
    </row>
    <row r="488" spans="1:16" ht="11.25" customHeight="1">
      <c r="A488" s="60" t="s">
        <v>774</v>
      </c>
      <c r="B488" s="60" t="s">
        <v>775</v>
      </c>
      <c r="C488" s="60" t="s">
        <v>42</v>
      </c>
      <c r="D488" s="61">
        <v>125276</v>
      </c>
      <c r="E488" s="61">
        <v>454420.43</v>
      </c>
      <c r="F488" s="61">
        <v>406451.1</v>
      </c>
      <c r="G488" s="61"/>
      <c r="H488" s="61"/>
      <c r="I488" s="61"/>
      <c r="J488" s="80">
        <f t="shared" si="43"/>
        <v>-100</v>
      </c>
      <c r="K488" s="80">
        <f t="shared" si="44"/>
        <v>-100</v>
      </c>
      <c r="L488" s="80">
        <f t="shared" si="44"/>
        <v>-100</v>
      </c>
      <c r="M488" s="80">
        <f t="shared" si="45"/>
        <v>3.6273542418340305</v>
      </c>
      <c r="O488" s="80">
        <f t="shared" si="47"/>
        <v>3.2444450652958268</v>
      </c>
    </row>
    <row r="489" spans="1:16" ht="11.25" customHeight="1">
      <c r="A489" s="60" t="s">
        <v>774</v>
      </c>
      <c r="B489" s="60" t="s">
        <v>775</v>
      </c>
      <c r="C489" s="60" t="s">
        <v>43</v>
      </c>
      <c r="D489" s="61"/>
      <c r="E489" s="61"/>
      <c r="F489" s="61"/>
      <c r="G489" s="61">
        <v>9200</v>
      </c>
      <c r="H489" s="61">
        <v>44234.14</v>
      </c>
      <c r="I489" s="61">
        <v>39560</v>
      </c>
      <c r="N489" s="80">
        <f t="shared" si="46"/>
        <v>4.808058695652174</v>
      </c>
      <c r="P489" s="80">
        <f t="shared" si="48"/>
        <v>4.3</v>
      </c>
    </row>
    <row r="490" spans="1:16" ht="11.25" customHeight="1">
      <c r="A490" s="60" t="s">
        <v>776</v>
      </c>
      <c r="B490" s="60" t="s">
        <v>280</v>
      </c>
      <c r="C490" s="60" t="s">
        <v>42</v>
      </c>
      <c r="D490" s="61">
        <v>1705</v>
      </c>
      <c r="E490" s="61">
        <v>9332.99</v>
      </c>
      <c r="F490" s="61">
        <v>8277.5</v>
      </c>
      <c r="G490" s="61"/>
      <c r="H490" s="61"/>
      <c r="I490" s="61"/>
      <c r="J490" s="80">
        <f t="shared" si="43"/>
        <v>-100</v>
      </c>
      <c r="K490" s="80">
        <f t="shared" si="44"/>
        <v>-100</v>
      </c>
      <c r="L490" s="80">
        <f t="shared" si="44"/>
        <v>-100</v>
      </c>
      <c r="M490" s="80">
        <f t="shared" si="45"/>
        <v>5.4738944281524926</v>
      </c>
      <c r="O490" s="80">
        <f t="shared" si="47"/>
        <v>4.854838709677419</v>
      </c>
    </row>
    <row r="491" spans="1:16" ht="11.25" customHeight="1">
      <c r="A491" s="60" t="s">
        <v>776</v>
      </c>
      <c r="B491" s="60" t="s">
        <v>280</v>
      </c>
      <c r="C491" s="60" t="s">
        <v>43</v>
      </c>
      <c r="D491" s="61">
        <v>65000</v>
      </c>
      <c r="E491" s="61">
        <v>272238.81</v>
      </c>
      <c r="F491" s="61">
        <v>248180</v>
      </c>
      <c r="G491" s="61">
        <v>5820</v>
      </c>
      <c r="H491" s="61">
        <v>31942.880000000001</v>
      </c>
      <c r="I491" s="61">
        <v>29682</v>
      </c>
      <c r="J491" s="80">
        <f t="shared" si="43"/>
        <v>-91.046153846153842</v>
      </c>
      <c r="K491" s="80">
        <f t="shared" si="44"/>
        <v>-88.266595787720348</v>
      </c>
      <c r="L491" s="80">
        <f t="shared" si="44"/>
        <v>-88.040132162140381</v>
      </c>
      <c r="M491" s="80">
        <f t="shared" si="45"/>
        <v>4.1882893846153841</v>
      </c>
      <c r="N491" s="80">
        <f t="shared" si="46"/>
        <v>5.48846735395189</v>
      </c>
      <c r="O491" s="80">
        <f t="shared" si="47"/>
        <v>3.8181538461538462</v>
      </c>
      <c r="P491" s="80">
        <f t="shared" si="48"/>
        <v>5.0999999999999996</v>
      </c>
    </row>
    <row r="492" spans="1:16" ht="11.25" customHeight="1">
      <c r="A492" s="60" t="s">
        <v>777</v>
      </c>
      <c r="B492" s="60" t="s">
        <v>778</v>
      </c>
      <c r="C492" s="60" t="s">
        <v>42</v>
      </c>
      <c r="D492" s="61">
        <v>48100</v>
      </c>
      <c r="E492" s="61">
        <v>261977.82</v>
      </c>
      <c r="F492" s="61">
        <v>232892.7</v>
      </c>
      <c r="G492" s="61">
        <v>380</v>
      </c>
      <c r="H492" s="61">
        <v>1712.82</v>
      </c>
      <c r="I492" s="61">
        <v>1575.21</v>
      </c>
      <c r="J492" s="80">
        <f t="shared" si="43"/>
        <v>-99.20997920997921</v>
      </c>
      <c r="K492" s="80">
        <f t="shared" si="44"/>
        <v>-99.346196559693482</v>
      </c>
      <c r="L492" s="80">
        <f t="shared" si="44"/>
        <v>-99.323632728720142</v>
      </c>
      <c r="M492" s="80">
        <f t="shared" si="45"/>
        <v>5.4465243243243249</v>
      </c>
      <c r="N492" s="80">
        <f t="shared" si="46"/>
        <v>4.507421052631579</v>
      </c>
      <c r="O492" s="80">
        <f t="shared" si="47"/>
        <v>4.841844074844075</v>
      </c>
      <c r="P492" s="80">
        <f t="shared" si="48"/>
        <v>4.145289473684211</v>
      </c>
    </row>
    <row r="493" spans="1:16" ht="11.25" customHeight="1">
      <c r="A493" s="60" t="s">
        <v>777</v>
      </c>
      <c r="B493" s="60" t="s">
        <v>778</v>
      </c>
      <c r="C493" s="60" t="s">
        <v>43</v>
      </c>
      <c r="D493" s="61">
        <v>79164</v>
      </c>
      <c r="E493" s="61">
        <v>357728.71</v>
      </c>
      <c r="F493" s="61">
        <v>316501.02</v>
      </c>
      <c r="G493" s="61">
        <v>109450</v>
      </c>
      <c r="H493" s="61">
        <v>511952.07</v>
      </c>
      <c r="I493" s="61">
        <v>475297</v>
      </c>
      <c r="J493" s="80">
        <f t="shared" si="43"/>
        <v>38.257288666565607</v>
      </c>
      <c r="K493" s="80">
        <f t="shared" si="44"/>
        <v>43.111820686687402</v>
      </c>
      <c r="L493" s="80">
        <f t="shared" si="44"/>
        <v>50.172343836364249</v>
      </c>
      <c r="M493" s="80">
        <f t="shared" si="45"/>
        <v>4.518830655348391</v>
      </c>
      <c r="N493" s="80">
        <f t="shared" si="46"/>
        <v>4.6774972133394241</v>
      </c>
      <c r="O493" s="80">
        <f t="shared" si="47"/>
        <v>3.9980422919508869</v>
      </c>
      <c r="P493" s="80">
        <f t="shared" si="48"/>
        <v>4.3425947921425312</v>
      </c>
    </row>
    <row r="494" spans="1:16" ht="11.25" customHeight="1">
      <c r="A494" s="60" t="s">
        <v>779</v>
      </c>
      <c r="B494" s="60" t="s">
        <v>780</v>
      </c>
      <c r="C494" s="60" t="s">
        <v>43</v>
      </c>
      <c r="D494" s="61"/>
      <c r="E494" s="61"/>
      <c r="F494" s="61"/>
      <c r="G494" s="61">
        <v>3540</v>
      </c>
      <c r="H494" s="61">
        <v>6916.12</v>
      </c>
      <c r="I494" s="61">
        <v>6472</v>
      </c>
      <c r="N494" s="80">
        <f t="shared" si="46"/>
        <v>1.9537062146892654</v>
      </c>
      <c r="P494" s="80">
        <f t="shared" si="48"/>
        <v>1.8282485875706214</v>
      </c>
    </row>
    <row r="495" spans="1:16" ht="11.25" customHeight="1">
      <c r="A495" s="60" t="s">
        <v>800</v>
      </c>
      <c r="B495" s="60" t="s">
        <v>415</v>
      </c>
      <c r="C495" s="60" t="s">
        <v>43</v>
      </c>
      <c r="D495" s="61"/>
      <c r="E495" s="61"/>
      <c r="F495" s="61"/>
      <c r="G495" s="61">
        <v>561</v>
      </c>
      <c r="H495" s="61">
        <v>1208.48</v>
      </c>
      <c r="I495" s="61">
        <v>1122</v>
      </c>
      <c r="N495" s="80">
        <f t="shared" si="46"/>
        <v>2.1541532976827096</v>
      </c>
      <c r="P495" s="80">
        <f t="shared" si="48"/>
        <v>2</v>
      </c>
    </row>
    <row r="496" spans="1:16" ht="11.25" customHeight="1">
      <c r="A496" s="60" t="s">
        <v>781</v>
      </c>
      <c r="B496" s="60" t="s">
        <v>782</v>
      </c>
      <c r="C496" s="60" t="s">
        <v>42</v>
      </c>
      <c r="D496" s="61"/>
      <c r="E496" s="61"/>
      <c r="F496" s="61"/>
      <c r="G496" s="61">
        <v>41760</v>
      </c>
      <c r="H496" s="61">
        <v>179577.55</v>
      </c>
      <c r="I496" s="61">
        <v>165430.51999999999</v>
      </c>
      <c r="N496" s="80">
        <f t="shared" si="46"/>
        <v>4.3002286877394633</v>
      </c>
      <c r="P496" s="80">
        <f t="shared" si="48"/>
        <v>3.9614588122605361</v>
      </c>
    </row>
    <row r="497" spans="1:16" ht="11.25" customHeight="1">
      <c r="A497" s="60" t="s">
        <v>781</v>
      </c>
      <c r="B497" s="60" t="s">
        <v>782</v>
      </c>
      <c r="C497" s="60" t="s">
        <v>151</v>
      </c>
      <c r="D497" s="61"/>
      <c r="E497" s="61"/>
      <c r="F497" s="61"/>
      <c r="G497" s="61">
        <v>3010</v>
      </c>
      <c r="H497" s="61">
        <v>8001.06</v>
      </c>
      <c r="I497" s="61">
        <v>7552.94</v>
      </c>
      <c r="N497" s="80">
        <f t="shared" si="46"/>
        <v>2.6581594684385381</v>
      </c>
      <c r="P497" s="80">
        <f t="shared" si="48"/>
        <v>2.5092823920265781</v>
      </c>
    </row>
    <row r="498" spans="1:16" ht="11.25" customHeight="1">
      <c r="A498" s="60" t="s">
        <v>781</v>
      </c>
      <c r="B498" s="60" t="s">
        <v>782</v>
      </c>
      <c r="C498" s="60" t="s">
        <v>43</v>
      </c>
      <c r="D498" s="61"/>
      <c r="E498" s="61"/>
      <c r="F498" s="61"/>
      <c r="G498" s="61">
        <v>122299</v>
      </c>
      <c r="H498" s="61">
        <v>542611.84</v>
      </c>
      <c r="I498" s="61">
        <v>507988.35</v>
      </c>
      <c r="N498" s="80">
        <f t="shared" si="46"/>
        <v>4.4367643235022358</v>
      </c>
      <c r="P498" s="80">
        <f t="shared" si="48"/>
        <v>4.1536590650782097</v>
      </c>
    </row>
    <row r="499" spans="1:16" ht="11.25" customHeight="1">
      <c r="A499" s="60" t="s">
        <v>336</v>
      </c>
      <c r="B499" s="60" t="s">
        <v>337</v>
      </c>
      <c r="C499" s="60" t="s">
        <v>42</v>
      </c>
      <c r="D499" s="61">
        <v>4916</v>
      </c>
      <c r="E499" s="61">
        <v>27972.07</v>
      </c>
      <c r="F499" s="61">
        <v>25345.75</v>
      </c>
      <c r="G499" s="61"/>
      <c r="H499" s="61"/>
      <c r="I499" s="61"/>
      <c r="J499" s="80">
        <f t="shared" si="43"/>
        <v>-100</v>
      </c>
      <c r="K499" s="80">
        <f t="shared" si="44"/>
        <v>-100</v>
      </c>
      <c r="L499" s="80">
        <f t="shared" si="44"/>
        <v>-100</v>
      </c>
      <c r="M499" s="80">
        <f t="shared" si="45"/>
        <v>5.6900061025223758</v>
      </c>
      <c r="O499" s="80">
        <f t="shared" si="47"/>
        <v>5.1557668836452404</v>
      </c>
    </row>
    <row r="500" spans="1:16" ht="11.25" customHeight="1">
      <c r="A500" s="60" t="s">
        <v>338</v>
      </c>
      <c r="B500" s="60" t="s">
        <v>339</v>
      </c>
      <c r="C500" s="60" t="s">
        <v>43</v>
      </c>
      <c r="D500" s="61"/>
      <c r="E500" s="61"/>
      <c r="F500" s="61"/>
      <c r="G500" s="61">
        <v>101</v>
      </c>
      <c r="H500" s="61">
        <v>434.13</v>
      </c>
      <c r="I500" s="61">
        <v>404</v>
      </c>
      <c r="N500" s="80">
        <f t="shared" si="46"/>
        <v>4.2983168316831684</v>
      </c>
      <c r="P500" s="80">
        <f t="shared" si="48"/>
        <v>4</v>
      </c>
    </row>
    <row r="501" spans="1:16" ht="11.25" customHeight="1">
      <c r="A501" s="60" t="s">
        <v>783</v>
      </c>
      <c r="B501" s="60" t="s">
        <v>784</v>
      </c>
      <c r="C501" s="60" t="s">
        <v>43</v>
      </c>
      <c r="D501" s="61"/>
      <c r="E501" s="61"/>
      <c r="F501" s="61"/>
      <c r="G501" s="61">
        <v>6693</v>
      </c>
      <c r="H501" s="61">
        <v>33845.919999999998</v>
      </c>
      <c r="I501" s="61">
        <v>31646.5</v>
      </c>
      <c r="N501" s="80">
        <f t="shared" si="46"/>
        <v>5.0569131928880919</v>
      </c>
      <c r="P501" s="80">
        <f t="shared" si="48"/>
        <v>4.7282982220230094</v>
      </c>
    </row>
    <row r="502" spans="1:16" ht="11.25" customHeight="1">
      <c r="A502" s="60" t="s">
        <v>785</v>
      </c>
      <c r="B502" s="60" t="s">
        <v>786</v>
      </c>
      <c r="C502" s="60" t="s">
        <v>55</v>
      </c>
      <c r="D502" s="61">
        <v>60600</v>
      </c>
      <c r="E502" s="61">
        <v>401354.01</v>
      </c>
      <c r="F502" s="61">
        <v>361150.5</v>
      </c>
      <c r="G502" s="61">
        <v>71580</v>
      </c>
      <c r="H502" s="61">
        <v>475996.73</v>
      </c>
      <c r="I502" s="61">
        <v>425883</v>
      </c>
      <c r="J502" s="80">
        <f t="shared" si="43"/>
        <v>18.118811881188119</v>
      </c>
      <c r="K502" s="80">
        <f t="shared" si="44"/>
        <v>18.597726231762323</v>
      </c>
      <c r="L502" s="80">
        <f t="shared" si="44"/>
        <v>17.923967985645874</v>
      </c>
      <c r="M502" s="80">
        <f t="shared" si="45"/>
        <v>6.6230034653465344</v>
      </c>
      <c r="N502" s="80">
        <f t="shared" si="46"/>
        <v>6.6498565241687624</v>
      </c>
      <c r="O502" s="80">
        <f t="shared" si="47"/>
        <v>5.9595792079207923</v>
      </c>
      <c r="P502" s="80">
        <f t="shared" si="48"/>
        <v>5.9497485331098074</v>
      </c>
    </row>
    <row r="503" spans="1:16" ht="11.25" customHeight="1">
      <c r="A503" s="60" t="s">
        <v>785</v>
      </c>
      <c r="B503" s="60" t="s">
        <v>786</v>
      </c>
      <c r="C503" s="60" t="s">
        <v>42</v>
      </c>
      <c r="D503" s="61">
        <v>10050</v>
      </c>
      <c r="E503" s="61">
        <v>24413.49</v>
      </c>
      <c r="F503" s="61">
        <v>22227.5</v>
      </c>
      <c r="G503" s="61"/>
      <c r="H503" s="61"/>
      <c r="I503" s="61"/>
      <c r="J503" s="80">
        <f t="shared" si="43"/>
        <v>-100</v>
      </c>
      <c r="K503" s="80">
        <f t="shared" si="44"/>
        <v>-100</v>
      </c>
      <c r="L503" s="80">
        <f t="shared" si="44"/>
        <v>-100</v>
      </c>
      <c r="M503" s="80">
        <f t="shared" si="45"/>
        <v>2.4292029850746268</v>
      </c>
      <c r="O503" s="80">
        <f t="shared" si="47"/>
        <v>2.2116915422885572</v>
      </c>
    </row>
    <row r="504" spans="1:16" ht="11.25" customHeight="1">
      <c r="A504" s="60" t="s">
        <v>849</v>
      </c>
      <c r="B504" s="60" t="s">
        <v>784</v>
      </c>
      <c r="C504" s="60" t="s">
        <v>50</v>
      </c>
      <c r="D504" s="61"/>
      <c r="E504" s="61"/>
      <c r="F504" s="61"/>
      <c r="G504" s="61">
        <v>22600</v>
      </c>
      <c r="H504" s="61">
        <v>139507.5</v>
      </c>
      <c r="I504" s="61">
        <v>118286.01</v>
      </c>
      <c r="N504" s="80">
        <f t="shared" si="46"/>
        <v>6.1728982300884958</v>
      </c>
      <c r="P504" s="80">
        <f t="shared" si="48"/>
        <v>5.2338942477876103</v>
      </c>
    </row>
    <row r="505" spans="1:16" ht="11.25" customHeight="1">
      <c r="A505" s="60" t="s">
        <v>849</v>
      </c>
      <c r="B505" s="60" t="s">
        <v>784</v>
      </c>
      <c r="C505" s="60" t="s">
        <v>232</v>
      </c>
      <c r="D505" s="61"/>
      <c r="E505" s="61"/>
      <c r="F505" s="61"/>
      <c r="G505" s="61">
        <v>56000</v>
      </c>
      <c r="H505" s="61">
        <v>417390</v>
      </c>
      <c r="I505" s="61">
        <v>356666.58</v>
      </c>
      <c r="N505" s="80">
        <f t="shared" si="46"/>
        <v>7.4533928571428572</v>
      </c>
      <c r="P505" s="80">
        <f t="shared" si="48"/>
        <v>6.3690460714285715</v>
      </c>
    </row>
    <row r="506" spans="1:16" ht="11.25" customHeight="1">
      <c r="A506" s="60" t="s">
        <v>849</v>
      </c>
      <c r="B506" s="60" t="s">
        <v>784</v>
      </c>
      <c r="C506" s="60" t="s">
        <v>46</v>
      </c>
      <c r="D506" s="61"/>
      <c r="E506" s="61"/>
      <c r="F506" s="61"/>
      <c r="G506" s="61">
        <v>17000</v>
      </c>
      <c r="H506" s="61">
        <v>111935</v>
      </c>
      <c r="I506" s="61">
        <v>95010.07</v>
      </c>
      <c r="N506" s="80">
        <f t="shared" si="46"/>
        <v>6.584411764705882</v>
      </c>
      <c r="P506" s="80">
        <f t="shared" si="48"/>
        <v>5.5888276470588236</v>
      </c>
    </row>
    <row r="507" spans="1:16" ht="11.25" customHeight="1">
      <c r="A507" s="60" t="s">
        <v>849</v>
      </c>
      <c r="B507" s="60" t="s">
        <v>784</v>
      </c>
      <c r="C507" s="60" t="s">
        <v>57</v>
      </c>
      <c r="D507" s="61"/>
      <c r="E507" s="61"/>
      <c r="F507" s="61"/>
      <c r="G507" s="61">
        <v>64000</v>
      </c>
      <c r="H507" s="61">
        <v>400295</v>
      </c>
      <c r="I507" s="61">
        <v>349430.07</v>
      </c>
      <c r="N507" s="80">
        <f t="shared" si="46"/>
        <v>6.2546093750000002</v>
      </c>
      <c r="P507" s="80">
        <f t="shared" si="48"/>
        <v>5.45984484375</v>
      </c>
    </row>
    <row r="508" spans="1:16" ht="11.25" customHeight="1">
      <c r="A508" s="60" t="s">
        <v>869</v>
      </c>
      <c r="B508" s="60" t="s">
        <v>280</v>
      </c>
      <c r="C508" s="60" t="s">
        <v>43</v>
      </c>
      <c r="D508" s="61"/>
      <c r="E508" s="61"/>
      <c r="F508" s="61"/>
      <c r="G508" s="61">
        <v>20000</v>
      </c>
      <c r="H508" s="61">
        <v>47203.73</v>
      </c>
      <c r="I508" s="61">
        <v>40000</v>
      </c>
      <c r="N508" s="80">
        <f t="shared" si="46"/>
        <v>2.3601865000000002</v>
      </c>
      <c r="P508" s="80">
        <f t="shared" si="48"/>
        <v>2</v>
      </c>
    </row>
    <row r="509" spans="1:16" ht="11.25" customHeight="1">
      <c r="A509" s="60" t="s">
        <v>473</v>
      </c>
      <c r="B509" s="60" t="s">
        <v>627</v>
      </c>
      <c r="C509" s="60" t="s">
        <v>232</v>
      </c>
      <c r="D509" s="61">
        <v>7400</v>
      </c>
      <c r="E509" s="61">
        <v>59539</v>
      </c>
      <c r="F509" s="61">
        <v>52683.73</v>
      </c>
      <c r="G509" s="61">
        <v>3700</v>
      </c>
      <c r="H509" s="61">
        <v>29356</v>
      </c>
      <c r="I509" s="61">
        <v>27746.58</v>
      </c>
      <c r="J509" s="80">
        <f t="shared" si="43"/>
        <v>-50</v>
      </c>
      <c r="K509" s="80">
        <f t="shared" si="44"/>
        <v>-50.694502762894906</v>
      </c>
      <c r="L509" s="80">
        <f t="shared" si="44"/>
        <v>-47.33368347305705</v>
      </c>
      <c r="M509" s="80">
        <f t="shared" si="45"/>
        <v>8.04581081081081</v>
      </c>
      <c r="N509" s="80">
        <f t="shared" si="46"/>
        <v>7.9340540540540543</v>
      </c>
      <c r="O509" s="80">
        <f t="shared" si="47"/>
        <v>7.1194229729729734</v>
      </c>
      <c r="P509" s="80">
        <f t="shared" si="48"/>
        <v>7.4990756756756758</v>
      </c>
    </row>
    <row r="510" spans="1:16" ht="11.25" customHeight="1">
      <c r="A510" s="60" t="s">
        <v>473</v>
      </c>
      <c r="B510" s="60" t="s">
        <v>627</v>
      </c>
      <c r="C510" s="60" t="s">
        <v>91</v>
      </c>
      <c r="D510" s="61">
        <v>29010</v>
      </c>
      <c r="E510" s="61">
        <v>131370</v>
      </c>
      <c r="F510" s="61">
        <v>117231.28</v>
      </c>
      <c r="G510" s="61">
        <v>615</v>
      </c>
      <c r="H510" s="61">
        <v>3075</v>
      </c>
      <c r="I510" s="61">
        <v>2902.78</v>
      </c>
      <c r="J510" s="80">
        <f t="shared" si="43"/>
        <v>-97.880041365046537</v>
      </c>
      <c r="K510" s="80">
        <f t="shared" si="44"/>
        <v>-97.659282941310806</v>
      </c>
      <c r="L510" s="80">
        <f t="shared" si="44"/>
        <v>-97.523886116401698</v>
      </c>
      <c r="M510" s="80">
        <f t="shared" si="45"/>
        <v>4.5284384694932784</v>
      </c>
      <c r="N510" s="80">
        <f t="shared" si="46"/>
        <v>5</v>
      </c>
      <c r="O510" s="80">
        <f t="shared" si="47"/>
        <v>4.0410644605308512</v>
      </c>
      <c r="P510" s="80">
        <f t="shared" si="48"/>
        <v>4.7199674796747972</v>
      </c>
    </row>
    <row r="511" spans="1:16" ht="11.25" customHeight="1">
      <c r="A511" s="60" t="s">
        <v>473</v>
      </c>
      <c r="B511" s="60" t="s">
        <v>627</v>
      </c>
      <c r="C511" s="60" t="s">
        <v>42</v>
      </c>
      <c r="D511" s="61">
        <v>1152</v>
      </c>
      <c r="E511" s="61">
        <v>9926.3700000000008</v>
      </c>
      <c r="F511" s="61">
        <v>8994.3799999999992</v>
      </c>
      <c r="G511" s="61"/>
      <c r="H511" s="61"/>
      <c r="I511" s="61"/>
      <c r="J511" s="80">
        <f t="shared" si="43"/>
        <v>-100</v>
      </c>
      <c r="K511" s="80">
        <f t="shared" si="44"/>
        <v>-100</v>
      </c>
      <c r="L511" s="80">
        <f t="shared" si="44"/>
        <v>-100</v>
      </c>
      <c r="M511" s="80">
        <f t="shared" si="45"/>
        <v>8.6166406250000005</v>
      </c>
      <c r="O511" s="80">
        <f t="shared" si="47"/>
        <v>7.8076215277777772</v>
      </c>
    </row>
    <row r="512" spans="1:16" ht="11.25" customHeight="1">
      <c r="A512" s="60" t="s">
        <v>473</v>
      </c>
      <c r="B512" s="60" t="s">
        <v>627</v>
      </c>
      <c r="C512" s="60" t="s">
        <v>46</v>
      </c>
      <c r="D512" s="61">
        <v>60440</v>
      </c>
      <c r="E512" s="61">
        <v>377615</v>
      </c>
      <c r="F512" s="61">
        <v>339505.79</v>
      </c>
      <c r="G512" s="61"/>
      <c r="H512" s="61"/>
      <c r="I512" s="61"/>
      <c r="J512" s="80">
        <f t="shared" si="43"/>
        <v>-100</v>
      </c>
      <c r="K512" s="80">
        <f t="shared" si="44"/>
        <v>-100</v>
      </c>
      <c r="L512" s="80">
        <f t="shared" si="44"/>
        <v>-100</v>
      </c>
      <c r="M512" s="80">
        <f t="shared" si="45"/>
        <v>6.2477663798808738</v>
      </c>
      <c r="O512" s="80">
        <f t="shared" si="47"/>
        <v>5.6172367637326275</v>
      </c>
    </row>
    <row r="513" spans="1:16" ht="11.25" customHeight="1">
      <c r="A513" s="60" t="s">
        <v>473</v>
      </c>
      <c r="B513" s="60" t="s">
        <v>627</v>
      </c>
      <c r="C513" s="60" t="s">
        <v>57</v>
      </c>
      <c r="D513" s="61">
        <v>41000</v>
      </c>
      <c r="E513" s="61">
        <v>258800</v>
      </c>
      <c r="F513" s="61">
        <v>232178.86</v>
      </c>
      <c r="G513" s="61"/>
      <c r="H513" s="61"/>
      <c r="I513" s="61"/>
      <c r="J513" s="80">
        <f t="shared" si="43"/>
        <v>-100</v>
      </c>
      <c r="K513" s="80">
        <f t="shared" si="44"/>
        <v>-100</v>
      </c>
      <c r="L513" s="80">
        <f t="shared" si="44"/>
        <v>-100</v>
      </c>
      <c r="M513" s="80">
        <f t="shared" si="45"/>
        <v>6.3121951219512198</v>
      </c>
      <c r="O513" s="80">
        <f t="shared" si="47"/>
        <v>5.662899024390244</v>
      </c>
    </row>
    <row r="514" spans="1:16" ht="11.25" customHeight="1">
      <c r="A514" s="60" t="s">
        <v>787</v>
      </c>
      <c r="B514" s="60" t="s">
        <v>784</v>
      </c>
      <c r="C514" s="60" t="s">
        <v>62</v>
      </c>
      <c r="D514" s="61">
        <v>39000</v>
      </c>
      <c r="E514" s="61">
        <v>977144</v>
      </c>
      <c r="F514" s="61">
        <v>878880.16</v>
      </c>
      <c r="G514" s="61">
        <v>93724</v>
      </c>
      <c r="H514" s="61">
        <v>2321554.42</v>
      </c>
      <c r="I514" s="61">
        <v>2156922.04</v>
      </c>
      <c r="J514" s="80">
        <f t="shared" si="43"/>
        <v>140.31794871794872</v>
      </c>
      <c r="K514" s="80">
        <f t="shared" si="44"/>
        <v>137.58570077695816</v>
      </c>
      <c r="L514" s="80">
        <f t="shared" si="44"/>
        <v>145.41708166446719</v>
      </c>
      <c r="M514" s="80">
        <f t="shared" si="45"/>
        <v>25.054974358974359</v>
      </c>
      <c r="N514" s="80">
        <f t="shared" si="46"/>
        <v>24.770116725705261</v>
      </c>
      <c r="O514" s="80">
        <f t="shared" si="47"/>
        <v>22.53538871794872</v>
      </c>
      <c r="P514" s="80">
        <f t="shared" si="48"/>
        <v>23.013550851436133</v>
      </c>
    </row>
    <row r="515" spans="1:16" ht="11.25" customHeight="1">
      <c r="A515" s="60" t="s">
        <v>787</v>
      </c>
      <c r="B515" s="60" t="s">
        <v>784</v>
      </c>
      <c r="C515" s="60" t="s">
        <v>50</v>
      </c>
      <c r="D515" s="61"/>
      <c r="E515" s="61"/>
      <c r="F515" s="61"/>
      <c r="G515" s="61">
        <v>400</v>
      </c>
      <c r="H515" s="61">
        <v>8700</v>
      </c>
      <c r="I515" s="61">
        <v>8142.63</v>
      </c>
      <c r="N515" s="80">
        <f t="shared" si="46"/>
        <v>21.75</v>
      </c>
      <c r="P515" s="80">
        <f t="shared" si="48"/>
        <v>20.356574999999999</v>
      </c>
    </row>
    <row r="516" spans="1:16" ht="11.25" customHeight="1">
      <c r="A516" s="60" t="s">
        <v>787</v>
      </c>
      <c r="B516" s="60" t="s">
        <v>784</v>
      </c>
      <c r="C516" s="60" t="s">
        <v>91</v>
      </c>
      <c r="D516" s="61">
        <v>24810</v>
      </c>
      <c r="E516" s="61">
        <v>453100</v>
      </c>
      <c r="F516" s="61">
        <v>400759.21</v>
      </c>
      <c r="G516" s="61">
        <v>186463.2</v>
      </c>
      <c r="H516" s="61">
        <v>2403544.34</v>
      </c>
      <c r="I516" s="61">
        <v>2191237.5499999998</v>
      </c>
      <c r="J516" s="80">
        <f t="shared" si="43"/>
        <v>651.56469165659018</v>
      </c>
      <c r="K516" s="80">
        <f t="shared" si="44"/>
        <v>430.46663871110133</v>
      </c>
      <c r="L516" s="80">
        <f t="shared" si="44"/>
        <v>446.77160133138295</v>
      </c>
      <c r="M516" s="80">
        <f t="shared" si="45"/>
        <v>18.262797259169691</v>
      </c>
      <c r="N516" s="80">
        <f t="shared" si="46"/>
        <v>12.890180689809034</v>
      </c>
      <c r="O516" s="80">
        <f t="shared" si="47"/>
        <v>16.153132204756147</v>
      </c>
      <c r="P516" s="80">
        <f t="shared" si="48"/>
        <v>11.751581813462387</v>
      </c>
    </row>
    <row r="517" spans="1:16" ht="11.25" customHeight="1">
      <c r="A517" s="60" t="s">
        <v>787</v>
      </c>
      <c r="B517" s="60" t="s">
        <v>784</v>
      </c>
      <c r="C517" s="60" t="s">
        <v>98</v>
      </c>
      <c r="D517" s="61"/>
      <c r="E517" s="61"/>
      <c r="F517" s="61"/>
      <c r="G517" s="61">
        <v>2400</v>
      </c>
      <c r="H517" s="61">
        <v>62400</v>
      </c>
      <c r="I517" s="61">
        <v>55882.49</v>
      </c>
      <c r="N517" s="80">
        <f t="shared" si="46"/>
        <v>26</v>
      </c>
      <c r="P517" s="80">
        <f t="shared" si="48"/>
        <v>23.284370833333334</v>
      </c>
    </row>
    <row r="518" spans="1:16" ht="11.25" customHeight="1">
      <c r="A518" s="60" t="s">
        <v>787</v>
      </c>
      <c r="B518" s="60" t="s">
        <v>784</v>
      </c>
      <c r="C518" s="60" t="s">
        <v>89</v>
      </c>
      <c r="D518" s="61">
        <v>28525</v>
      </c>
      <c r="E518" s="61">
        <v>446780</v>
      </c>
      <c r="F518" s="61">
        <v>398716.7</v>
      </c>
      <c r="G518" s="61"/>
      <c r="H518" s="61"/>
      <c r="I518" s="61"/>
      <c r="J518" s="80">
        <f t="shared" ref="J518:J529" si="49">(G518-D518)*100/D518</f>
        <v>-100</v>
      </c>
      <c r="K518" s="80">
        <f t="shared" ref="K518:L530" si="50">(H518-E518)*100/E518</f>
        <v>-100</v>
      </c>
      <c r="L518" s="80">
        <f t="shared" si="50"/>
        <v>-100</v>
      </c>
      <c r="M518" s="80">
        <f t="shared" ref="M518:M530" si="51">E518/D518</f>
        <v>15.662751971954426</v>
      </c>
      <c r="O518" s="80">
        <f t="shared" ref="O518:O530" si="52">F518/D518</f>
        <v>13.977798422436459</v>
      </c>
    </row>
    <row r="519" spans="1:16" ht="11.25" customHeight="1">
      <c r="A519" s="60" t="s">
        <v>787</v>
      </c>
      <c r="B519" s="60" t="s">
        <v>784</v>
      </c>
      <c r="C519" s="60" t="s">
        <v>57</v>
      </c>
      <c r="D519" s="61">
        <v>5300</v>
      </c>
      <c r="E519" s="61">
        <v>88765</v>
      </c>
      <c r="F519" s="61">
        <v>78909.56</v>
      </c>
      <c r="G519" s="61">
        <v>25495</v>
      </c>
      <c r="H519" s="61">
        <v>128825</v>
      </c>
      <c r="I519" s="61">
        <v>118738.91</v>
      </c>
      <c r="J519" s="80">
        <f t="shared" si="49"/>
        <v>381.03773584905662</v>
      </c>
      <c r="K519" s="80">
        <f t="shared" si="50"/>
        <v>45.130400495690871</v>
      </c>
      <c r="L519" s="80">
        <f t="shared" si="50"/>
        <v>50.474682662024733</v>
      </c>
      <c r="M519" s="80">
        <f t="shared" si="51"/>
        <v>16.748113207547171</v>
      </c>
      <c r="N519" s="80">
        <f t="shared" ref="N519:N531" si="53">H519/G519</f>
        <v>5.0529515591292409</v>
      </c>
      <c r="O519" s="80">
        <f t="shared" si="52"/>
        <v>14.888596226415094</v>
      </c>
      <c r="P519" s="80">
        <f t="shared" ref="P519:P529" si="54">I519/G519</f>
        <v>4.6573410472641692</v>
      </c>
    </row>
    <row r="520" spans="1:16" ht="11.25" customHeight="1">
      <c r="A520" s="60" t="s">
        <v>788</v>
      </c>
      <c r="B520" s="60" t="s">
        <v>280</v>
      </c>
      <c r="C520" s="60" t="s">
        <v>62</v>
      </c>
      <c r="D520" s="61"/>
      <c r="E520" s="61"/>
      <c r="F520" s="61"/>
      <c r="G520" s="61">
        <v>8173.8</v>
      </c>
      <c r="H520" s="61">
        <v>355888.11</v>
      </c>
      <c r="I520" s="61">
        <v>326569.34999999998</v>
      </c>
      <c r="N520" s="80">
        <f t="shared" si="53"/>
        <v>43.540104969536813</v>
      </c>
      <c r="P520" s="80">
        <f t="shared" si="54"/>
        <v>39.953185788739624</v>
      </c>
    </row>
    <row r="521" spans="1:16" ht="11.25" customHeight="1">
      <c r="A521" s="60" t="s">
        <v>788</v>
      </c>
      <c r="B521" s="60" t="s">
        <v>280</v>
      </c>
      <c r="C521" s="60" t="s">
        <v>50</v>
      </c>
      <c r="D521" s="61"/>
      <c r="E521" s="61"/>
      <c r="F521" s="61"/>
      <c r="G521" s="61">
        <v>228</v>
      </c>
      <c r="H521" s="61">
        <v>4340</v>
      </c>
      <c r="I521" s="61">
        <v>3948.69</v>
      </c>
      <c r="N521" s="80">
        <f t="shared" si="53"/>
        <v>19.035087719298247</v>
      </c>
      <c r="P521" s="80">
        <f t="shared" si="54"/>
        <v>17.318815789473685</v>
      </c>
    </row>
    <row r="522" spans="1:16" ht="11.25" customHeight="1">
      <c r="A522" s="60" t="s">
        <v>788</v>
      </c>
      <c r="B522" s="60" t="s">
        <v>280</v>
      </c>
      <c r="C522" s="60" t="s">
        <v>91</v>
      </c>
      <c r="D522" s="61"/>
      <c r="E522" s="61"/>
      <c r="F522" s="61"/>
      <c r="G522" s="61">
        <v>65835.5</v>
      </c>
      <c r="H522" s="61">
        <v>2633033.7599999998</v>
      </c>
      <c r="I522" s="61">
        <v>2413988.36</v>
      </c>
      <c r="N522" s="80">
        <f t="shared" si="53"/>
        <v>39.994133256373836</v>
      </c>
      <c r="P522" s="80">
        <f t="shared" si="54"/>
        <v>36.666970859186911</v>
      </c>
    </row>
    <row r="523" spans="1:16" ht="11.25" customHeight="1">
      <c r="A523" s="60" t="s">
        <v>788</v>
      </c>
      <c r="B523" s="60" t="s">
        <v>280</v>
      </c>
      <c r="C523" s="60" t="s">
        <v>98</v>
      </c>
      <c r="D523" s="61"/>
      <c r="E523" s="61"/>
      <c r="F523" s="61"/>
      <c r="G523" s="61">
        <v>2750</v>
      </c>
      <c r="H523" s="61">
        <v>277540</v>
      </c>
      <c r="I523" s="61">
        <v>252223.44</v>
      </c>
      <c r="N523" s="80">
        <f t="shared" si="53"/>
        <v>100.92363636363636</v>
      </c>
      <c r="P523" s="80">
        <f t="shared" si="54"/>
        <v>91.717614545454552</v>
      </c>
    </row>
    <row r="524" spans="1:16" ht="11.25" customHeight="1">
      <c r="A524" s="60" t="s">
        <v>788</v>
      </c>
      <c r="B524" s="60" t="s">
        <v>280</v>
      </c>
      <c r="C524" s="60" t="s">
        <v>144</v>
      </c>
      <c r="D524" s="61"/>
      <c r="E524" s="61"/>
      <c r="F524" s="61"/>
      <c r="G524" s="61">
        <v>40</v>
      </c>
      <c r="H524" s="61">
        <v>320</v>
      </c>
      <c r="I524" s="61">
        <v>286.58</v>
      </c>
      <c r="N524" s="80">
        <f t="shared" si="53"/>
        <v>8</v>
      </c>
      <c r="P524" s="80">
        <f t="shared" si="54"/>
        <v>7.1644999999999994</v>
      </c>
    </row>
    <row r="525" spans="1:16" ht="11.25" customHeight="1">
      <c r="A525" s="60" t="s">
        <v>659</v>
      </c>
      <c r="B525" s="60" t="s">
        <v>660</v>
      </c>
      <c r="C525" s="60" t="s">
        <v>62</v>
      </c>
      <c r="D525" s="61">
        <v>10770</v>
      </c>
      <c r="E525" s="61">
        <v>656135</v>
      </c>
      <c r="F525" s="61">
        <v>592773.74</v>
      </c>
      <c r="G525" s="61"/>
      <c r="H525" s="61"/>
      <c r="I525" s="61"/>
      <c r="J525" s="80">
        <f t="shared" si="49"/>
        <v>-100</v>
      </c>
      <c r="K525" s="80">
        <f t="shared" si="50"/>
        <v>-100</v>
      </c>
      <c r="L525" s="80">
        <f t="shared" si="50"/>
        <v>-100</v>
      </c>
      <c r="M525" s="80">
        <f t="shared" si="51"/>
        <v>60.922469823584031</v>
      </c>
      <c r="O525" s="80">
        <f t="shared" si="52"/>
        <v>55.039344475394614</v>
      </c>
    </row>
    <row r="526" spans="1:16" ht="11.25" customHeight="1">
      <c r="A526" s="60" t="s">
        <v>659</v>
      </c>
      <c r="B526" s="60" t="s">
        <v>660</v>
      </c>
      <c r="C526" s="60" t="s">
        <v>50</v>
      </c>
      <c r="D526" s="61">
        <v>910</v>
      </c>
      <c r="E526" s="61">
        <v>22358</v>
      </c>
      <c r="F526" s="61">
        <v>19884.38</v>
      </c>
      <c r="G526" s="61"/>
      <c r="H526" s="61"/>
      <c r="I526" s="61"/>
      <c r="J526" s="80">
        <f t="shared" si="49"/>
        <v>-100</v>
      </c>
      <c r="K526" s="80">
        <f t="shared" si="50"/>
        <v>-100</v>
      </c>
      <c r="L526" s="80">
        <f t="shared" si="50"/>
        <v>-100</v>
      </c>
      <c r="M526" s="80">
        <f t="shared" si="51"/>
        <v>24.569230769230771</v>
      </c>
      <c r="O526" s="80">
        <f t="shared" si="52"/>
        <v>21.850967032967034</v>
      </c>
    </row>
    <row r="527" spans="1:16" ht="11.25" customHeight="1">
      <c r="A527" s="60" t="s">
        <v>659</v>
      </c>
      <c r="B527" s="60" t="s">
        <v>660</v>
      </c>
      <c r="C527" s="60" t="s">
        <v>672</v>
      </c>
      <c r="D527" s="61">
        <v>100</v>
      </c>
      <c r="E527" s="61">
        <v>1000</v>
      </c>
      <c r="F527" s="61">
        <v>896.95</v>
      </c>
      <c r="G527" s="61"/>
      <c r="H527" s="61"/>
      <c r="I527" s="61"/>
      <c r="J527" s="80">
        <f t="shared" si="49"/>
        <v>-100</v>
      </c>
      <c r="K527" s="80">
        <f t="shared" si="50"/>
        <v>-100</v>
      </c>
      <c r="L527" s="80">
        <f t="shared" si="50"/>
        <v>-100</v>
      </c>
      <c r="M527" s="80">
        <f t="shared" si="51"/>
        <v>10</v>
      </c>
      <c r="O527" s="80">
        <f t="shared" si="52"/>
        <v>8.9695</v>
      </c>
    </row>
    <row r="528" spans="1:16" ht="11.25" customHeight="1">
      <c r="A528" s="60" t="s">
        <v>659</v>
      </c>
      <c r="B528" s="60" t="s">
        <v>660</v>
      </c>
      <c r="C528" s="60" t="s">
        <v>232</v>
      </c>
      <c r="D528" s="61">
        <v>80</v>
      </c>
      <c r="E528" s="61">
        <v>7485</v>
      </c>
      <c r="F528" s="61">
        <v>6611.97</v>
      </c>
      <c r="G528" s="61"/>
      <c r="H528" s="61"/>
      <c r="I528" s="61"/>
      <c r="J528" s="80">
        <f t="shared" si="49"/>
        <v>-100</v>
      </c>
      <c r="K528" s="80">
        <f t="shared" si="50"/>
        <v>-100</v>
      </c>
      <c r="L528" s="80">
        <f t="shared" si="50"/>
        <v>-100</v>
      </c>
      <c r="M528" s="80">
        <f t="shared" si="51"/>
        <v>93.5625</v>
      </c>
      <c r="O528" s="80">
        <f t="shared" si="52"/>
        <v>82.649625</v>
      </c>
    </row>
    <row r="529" spans="1:16" ht="11.25" customHeight="1">
      <c r="A529" s="60" t="s">
        <v>659</v>
      </c>
      <c r="B529" s="60" t="s">
        <v>660</v>
      </c>
      <c r="C529" s="60" t="s">
        <v>91</v>
      </c>
      <c r="D529" s="61">
        <v>33114.699999999997</v>
      </c>
      <c r="E529" s="61">
        <v>1528655</v>
      </c>
      <c r="F529" s="61">
        <v>1354459.72</v>
      </c>
      <c r="G529" s="61">
        <v>275</v>
      </c>
      <c r="H529" s="61">
        <v>13325</v>
      </c>
      <c r="I529" s="61">
        <v>12696.94</v>
      </c>
      <c r="J529" s="80">
        <f t="shared" si="49"/>
        <v>-99.169553098774855</v>
      </c>
      <c r="K529" s="80">
        <f t="shared" si="50"/>
        <v>-99.128318685380279</v>
      </c>
      <c r="L529" s="80">
        <f t="shared" si="50"/>
        <v>-99.062582680568752</v>
      </c>
      <c r="M529" s="80">
        <f t="shared" si="51"/>
        <v>46.162429374265812</v>
      </c>
      <c r="N529" s="80">
        <f t="shared" si="53"/>
        <v>48.454545454545453</v>
      </c>
      <c r="O529" s="80">
        <f t="shared" si="52"/>
        <v>40.902068265755091</v>
      </c>
      <c r="P529" s="80">
        <f t="shared" si="54"/>
        <v>46.170690909090908</v>
      </c>
    </row>
    <row r="530" spans="1:16" ht="11.25" customHeight="1">
      <c r="A530" s="60" t="s">
        <v>659</v>
      </c>
      <c r="B530" s="60" t="s">
        <v>660</v>
      </c>
      <c r="C530" s="60" t="s">
        <v>57</v>
      </c>
      <c r="D530" s="61">
        <v>148</v>
      </c>
      <c r="E530" s="61">
        <v>4440</v>
      </c>
      <c r="F530" s="61">
        <v>3939.51</v>
      </c>
      <c r="G530" s="61"/>
      <c r="H530" s="61"/>
      <c r="I530" s="61"/>
      <c r="J530" s="80">
        <f>(G530-D530)*100/D530</f>
        <v>-100</v>
      </c>
      <c r="K530" s="80">
        <f t="shared" si="50"/>
        <v>-100</v>
      </c>
      <c r="L530" s="80">
        <f t="shared" si="50"/>
        <v>-100</v>
      </c>
      <c r="M530" s="80">
        <f t="shared" si="51"/>
        <v>30</v>
      </c>
      <c r="O530" s="80">
        <f t="shared" si="52"/>
        <v>26.618310810810812</v>
      </c>
    </row>
    <row r="531" spans="1:16" ht="11.25" customHeight="1">
      <c r="A531" s="89"/>
      <c r="B531" s="115" t="s">
        <v>120</v>
      </c>
      <c r="C531" s="91"/>
      <c r="D531" s="91">
        <f>SUM(D5:D530)</f>
        <v>58637128.114999987</v>
      </c>
      <c r="E531" s="91">
        <f t="shared" ref="E531:I531" si="55">SUM(E5:E530)</f>
        <v>378969986.44999999</v>
      </c>
      <c r="F531" s="91">
        <f t="shared" si="55"/>
        <v>339720385.68999994</v>
      </c>
      <c r="G531" s="91">
        <f t="shared" si="55"/>
        <v>68233612.619999975</v>
      </c>
      <c r="H531" s="91">
        <f t="shared" si="55"/>
        <v>402587068.76999992</v>
      </c>
      <c r="I531" s="91">
        <f t="shared" si="55"/>
        <v>364969523.18999982</v>
      </c>
      <c r="J531" s="82">
        <f>(G531-D531)*100/D531</f>
        <v>16.365884233244206</v>
      </c>
      <c r="K531" s="82">
        <f>(H531-E531)*100/E531</f>
        <v>6.2319136513244411</v>
      </c>
      <c r="L531" s="82">
        <f>(I531-F531)*100/F531</f>
        <v>7.4323292223741042</v>
      </c>
      <c r="M531" s="82">
        <f t="shared" ref="M531" si="56">E531/D531</f>
        <v>6.4629697707356772</v>
      </c>
      <c r="N531" s="82">
        <f t="shared" si="53"/>
        <v>5.9001282991133541</v>
      </c>
      <c r="O531" s="82">
        <f t="shared" ref="O531" si="57">F531/D531</f>
        <v>5.7936054614362318</v>
      </c>
      <c r="P531" s="82">
        <f t="shared" ref="P531" si="58">I531/G531</f>
        <v>5.3488230972402517</v>
      </c>
    </row>
    <row r="532" spans="1:16" ht="11.25" customHeight="1">
      <c r="A532" s="112"/>
      <c r="B532" s="112"/>
      <c r="C532" s="112"/>
    </row>
    <row r="533" spans="1:16" ht="11.25" customHeight="1">
      <c r="A533" s="96" t="s">
        <v>642</v>
      </c>
    </row>
    <row r="534" spans="1:16" ht="31.5">
      <c r="A534" s="54" t="s">
        <v>125</v>
      </c>
      <c r="B534" s="54" t="s">
        <v>126</v>
      </c>
      <c r="C534" s="54" t="s">
        <v>127</v>
      </c>
      <c r="D534" s="55" t="s">
        <v>683</v>
      </c>
      <c r="E534" s="55" t="s">
        <v>684</v>
      </c>
      <c r="F534" s="55" t="s">
        <v>717</v>
      </c>
      <c r="G534" s="55" t="s">
        <v>740</v>
      </c>
      <c r="H534" s="55" t="s">
        <v>741</v>
      </c>
      <c r="I534" s="55" t="s">
        <v>742</v>
      </c>
      <c r="J534" s="86" t="s">
        <v>78</v>
      </c>
      <c r="K534" s="87" t="s">
        <v>79</v>
      </c>
      <c r="L534" s="87" t="s">
        <v>656</v>
      </c>
      <c r="M534" s="87" t="s">
        <v>685</v>
      </c>
      <c r="N534" s="87" t="s">
        <v>743</v>
      </c>
      <c r="O534" s="87" t="s">
        <v>686</v>
      </c>
      <c r="P534" s="87" t="s">
        <v>744</v>
      </c>
    </row>
    <row r="535" spans="1:16" ht="11.25">
      <c r="A535" s="139" t="s">
        <v>695</v>
      </c>
      <c r="B535" s="139" t="s">
        <v>696</v>
      </c>
      <c r="C535" s="139" t="s">
        <v>52</v>
      </c>
      <c r="D535" s="140">
        <v>36</v>
      </c>
      <c r="E535" s="140">
        <v>203.95</v>
      </c>
      <c r="F535" s="140">
        <v>182.16</v>
      </c>
      <c r="G535" s="140"/>
      <c r="H535" s="140"/>
      <c r="I535" s="140"/>
      <c r="J535" s="129">
        <f>(G535-D535)*100/D535</f>
        <v>-100</v>
      </c>
      <c r="K535" s="129">
        <f>(H535-E535)*100/E535</f>
        <v>-100</v>
      </c>
      <c r="L535" s="129">
        <f>(I535-F535)*100/F535</f>
        <v>-100</v>
      </c>
      <c r="M535" s="131">
        <f>E535/D535</f>
        <v>5.6652777777777779</v>
      </c>
      <c r="N535" s="131"/>
      <c r="O535" s="131">
        <f>F535/D535</f>
        <v>5.0599999999999996</v>
      </c>
      <c r="P535" s="131"/>
    </row>
    <row r="536" spans="1:16" ht="11.25" customHeight="1">
      <c r="A536" s="139" t="s">
        <v>789</v>
      </c>
      <c r="B536" s="139" t="s">
        <v>730</v>
      </c>
      <c r="C536" s="139" t="s">
        <v>729</v>
      </c>
      <c r="D536" s="140"/>
      <c r="E536" s="140"/>
      <c r="F536" s="140"/>
      <c r="G536" s="140">
        <v>384</v>
      </c>
      <c r="H536" s="140">
        <v>2127.69</v>
      </c>
      <c r="I536" s="140">
        <v>1969.34</v>
      </c>
      <c r="J536" s="129"/>
      <c r="K536" s="129"/>
      <c r="L536" s="129"/>
      <c r="M536" s="131"/>
      <c r="N536" s="131">
        <f t="shared" ref="N536:N560" si="59">H536/G536</f>
        <v>5.5408593750000001</v>
      </c>
      <c r="O536" s="131"/>
      <c r="P536" s="131">
        <f t="shared" ref="P536:P561" si="60">I536/G536</f>
        <v>5.1284895833333328</v>
      </c>
    </row>
    <row r="537" spans="1:16" ht="11.25" customHeight="1">
      <c r="A537" s="139" t="s">
        <v>801</v>
      </c>
      <c r="B537" s="139" t="s">
        <v>280</v>
      </c>
      <c r="C537" s="139" t="s">
        <v>151</v>
      </c>
      <c r="D537" s="140"/>
      <c r="E537" s="140"/>
      <c r="F537" s="140"/>
      <c r="G537" s="140">
        <v>19.2</v>
      </c>
      <c r="H537" s="140">
        <v>164.09</v>
      </c>
      <c r="I537" s="140">
        <v>154.88999999999999</v>
      </c>
      <c r="J537" s="129"/>
      <c r="K537" s="129"/>
      <c r="L537" s="129"/>
      <c r="M537" s="131"/>
      <c r="N537" s="131">
        <f t="shared" si="59"/>
        <v>8.5463541666666671</v>
      </c>
      <c r="O537" s="131"/>
      <c r="P537" s="131">
        <f t="shared" si="60"/>
        <v>8.0671874999999993</v>
      </c>
    </row>
    <row r="538" spans="1:16" ht="11.25" customHeight="1">
      <c r="A538" s="139" t="s">
        <v>589</v>
      </c>
      <c r="B538" s="139" t="s">
        <v>590</v>
      </c>
      <c r="C538" s="139" t="s">
        <v>151</v>
      </c>
      <c r="D538" s="140"/>
      <c r="E538" s="140"/>
      <c r="F538" s="140"/>
      <c r="G538" s="140">
        <v>4</v>
      </c>
      <c r="H538" s="140">
        <v>41.11</v>
      </c>
      <c r="I538" s="140">
        <v>37.24</v>
      </c>
      <c r="J538" s="129"/>
      <c r="K538" s="129"/>
      <c r="L538" s="129"/>
      <c r="M538" s="131"/>
      <c r="N538" s="131">
        <f t="shared" si="59"/>
        <v>10.2775</v>
      </c>
      <c r="O538" s="131"/>
      <c r="P538" s="131">
        <f t="shared" si="60"/>
        <v>9.31</v>
      </c>
    </row>
    <row r="539" spans="1:16" ht="11.25">
      <c r="A539" s="139" t="s">
        <v>589</v>
      </c>
      <c r="B539" s="139" t="s">
        <v>590</v>
      </c>
      <c r="C539" s="139" t="s">
        <v>43</v>
      </c>
      <c r="D539" s="140">
        <v>3.36</v>
      </c>
      <c r="E539" s="140">
        <v>101.37</v>
      </c>
      <c r="F539" s="140">
        <v>90</v>
      </c>
      <c r="G539" s="140"/>
      <c r="H539" s="140"/>
      <c r="I539" s="140"/>
      <c r="J539" s="129">
        <f t="shared" ref="J539:J559" si="61">(G539-D539)*100/D539</f>
        <v>-100</v>
      </c>
      <c r="K539" s="129">
        <f t="shared" ref="K539:K559" si="62">(H539-E539)*100/E539</f>
        <v>-100</v>
      </c>
      <c r="L539" s="129">
        <f t="shared" ref="L539:L559" si="63">(I539-F539)*100/F539</f>
        <v>-100</v>
      </c>
      <c r="M539" s="131">
        <f t="shared" ref="M539:M559" si="64">E539/D539</f>
        <v>30.169642857142861</v>
      </c>
      <c r="N539" s="131"/>
      <c r="O539" s="131">
        <f t="shared" ref="O539:O559" si="65">F539/D539</f>
        <v>26.785714285714288</v>
      </c>
      <c r="P539" s="131"/>
    </row>
    <row r="540" spans="1:16" ht="11.25" customHeight="1">
      <c r="A540" s="139" t="s">
        <v>704</v>
      </c>
      <c r="B540" s="139" t="s">
        <v>705</v>
      </c>
      <c r="C540" s="139" t="s">
        <v>133</v>
      </c>
      <c r="D540" s="140">
        <v>176</v>
      </c>
      <c r="E540" s="140">
        <v>765.6</v>
      </c>
      <c r="F540" s="140">
        <v>679.89</v>
      </c>
      <c r="G540" s="140">
        <v>320</v>
      </c>
      <c r="H540" s="140">
        <v>1403.2</v>
      </c>
      <c r="I540" s="140">
        <v>1298.49</v>
      </c>
      <c r="J540" s="129">
        <f t="shared" si="61"/>
        <v>81.818181818181813</v>
      </c>
      <c r="K540" s="129">
        <f t="shared" si="62"/>
        <v>83.281086729362585</v>
      </c>
      <c r="L540" s="129">
        <f t="shared" si="63"/>
        <v>90.985306446631071</v>
      </c>
      <c r="M540" s="131">
        <f t="shared" si="64"/>
        <v>4.3500000000000005</v>
      </c>
      <c r="N540" s="131">
        <f t="shared" si="59"/>
        <v>4.3849999999999998</v>
      </c>
      <c r="O540" s="131">
        <f t="shared" si="65"/>
        <v>3.8630113636363634</v>
      </c>
      <c r="P540" s="131">
        <f t="shared" si="60"/>
        <v>4.0577812499999997</v>
      </c>
    </row>
    <row r="541" spans="1:16" ht="11.25">
      <c r="A541" s="139" t="s">
        <v>704</v>
      </c>
      <c r="B541" s="139" t="s">
        <v>705</v>
      </c>
      <c r="C541" s="139" t="s">
        <v>53</v>
      </c>
      <c r="D541" s="140">
        <v>115.2</v>
      </c>
      <c r="E541" s="140">
        <v>406.57</v>
      </c>
      <c r="F541" s="140">
        <v>363.56</v>
      </c>
      <c r="G541" s="140"/>
      <c r="H541" s="140"/>
      <c r="I541" s="140"/>
      <c r="J541" s="129">
        <f t="shared" si="61"/>
        <v>-100</v>
      </c>
      <c r="K541" s="129">
        <f t="shared" si="62"/>
        <v>-100</v>
      </c>
      <c r="L541" s="129">
        <f t="shared" si="63"/>
        <v>-100</v>
      </c>
      <c r="M541" s="131">
        <f t="shared" si="64"/>
        <v>3.529253472222222</v>
      </c>
      <c r="N541" s="131"/>
      <c r="O541" s="131">
        <f t="shared" si="65"/>
        <v>3.1559027777777775</v>
      </c>
      <c r="P541" s="131"/>
    </row>
    <row r="542" spans="1:16" ht="11.25" customHeight="1">
      <c r="A542" s="139" t="s">
        <v>704</v>
      </c>
      <c r="B542" s="139" t="s">
        <v>705</v>
      </c>
      <c r="C542" s="139" t="s">
        <v>151</v>
      </c>
      <c r="D542" s="140"/>
      <c r="E542" s="140"/>
      <c r="F542" s="140"/>
      <c r="G542" s="140">
        <v>1008</v>
      </c>
      <c r="H542" s="140">
        <v>3340.78</v>
      </c>
      <c r="I542" s="140">
        <v>3071.21</v>
      </c>
      <c r="J542" s="129"/>
      <c r="K542" s="129"/>
      <c r="L542" s="129"/>
      <c r="M542" s="131"/>
      <c r="N542" s="131">
        <f t="shared" si="59"/>
        <v>3.3142658730158732</v>
      </c>
      <c r="O542" s="131"/>
      <c r="P542" s="131">
        <f t="shared" si="60"/>
        <v>3.0468353174603173</v>
      </c>
    </row>
    <row r="543" spans="1:16" ht="11.25">
      <c r="A543" s="139" t="s">
        <v>591</v>
      </c>
      <c r="B543" s="139" t="s">
        <v>628</v>
      </c>
      <c r="C543" s="139" t="s">
        <v>62</v>
      </c>
      <c r="D543" s="140">
        <v>1.96</v>
      </c>
      <c r="E543" s="140">
        <v>1.1299999999999999</v>
      </c>
      <c r="F543" s="140">
        <v>1</v>
      </c>
      <c r="G543" s="140"/>
      <c r="H543" s="140"/>
      <c r="I543" s="140"/>
      <c r="J543" s="129">
        <f t="shared" si="61"/>
        <v>-100</v>
      </c>
      <c r="K543" s="129">
        <f t="shared" si="62"/>
        <v>-100</v>
      </c>
      <c r="L543" s="129">
        <f t="shared" si="63"/>
        <v>-100</v>
      </c>
      <c r="M543" s="131">
        <f t="shared" si="64"/>
        <v>0.57653061224489788</v>
      </c>
      <c r="N543" s="131"/>
      <c r="O543" s="131">
        <f t="shared" si="65"/>
        <v>0.51020408163265307</v>
      </c>
      <c r="P543" s="131"/>
    </row>
    <row r="544" spans="1:16" ht="11.25" customHeight="1">
      <c r="A544" s="139" t="s">
        <v>591</v>
      </c>
      <c r="B544" s="139" t="s">
        <v>628</v>
      </c>
      <c r="C544" s="139" t="s">
        <v>42</v>
      </c>
      <c r="D544" s="140">
        <v>222342.1</v>
      </c>
      <c r="E544" s="140">
        <v>2090873.24</v>
      </c>
      <c r="F544" s="140">
        <v>1876005.5</v>
      </c>
      <c r="G544" s="140">
        <v>186139.5</v>
      </c>
      <c r="H544" s="140">
        <v>1673195</v>
      </c>
      <c r="I544" s="140">
        <v>1531765.03</v>
      </c>
      <c r="J544" s="129">
        <f t="shared" si="61"/>
        <v>-16.282386466620583</v>
      </c>
      <c r="K544" s="129">
        <f t="shared" si="62"/>
        <v>-19.976258340749531</v>
      </c>
      <c r="L544" s="129">
        <f t="shared" si="63"/>
        <v>-18.349651426928119</v>
      </c>
      <c r="M544" s="131">
        <f t="shared" si="64"/>
        <v>9.4038566695196266</v>
      </c>
      <c r="N544" s="131">
        <f t="shared" si="59"/>
        <v>8.9889303452518146</v>
      </c>
      <c r="O544" s="131">
        <f t="shared" si="65"/>
        <v>8.4374731551064777</v>
      </c>
      <c r="P544" s="131">
        <f t="shared" si="60"/>
        <v>8.2291240172021531</v>
      </c>
    </row>
    <row r="545" spans="1:16" ht="11.25">
      <c r="A545" s="139" t="s">
        <v>592</v>
      </c>
      <c r="B545" s="139" t="s">
        <v>593</v>
      </c>
      <c r="C545" s="139" t="s">
        <v>47</v>
      </c>
      <c r="D545" s="140">
        <v>2106</v>
      </c>
      <c r="E545" s="140">
        <v>15283.71</v>
      </c>
      <c r="F545" s="140">
        <v>13689</v>
      </c>
      <c r="G545" s="140"/>
      <c r="H545" s="140"/>
      <c r="I545" s="140"/>
      <c r="J545" s="129">
        <f t="shared" si="61"/>
        <v>-100</v>
      </c>
      <c r="K545" s="129">
        <f t="shared" si="62"/>
        <v>-100</v>
      </c>
      <c r="L545" s="129">
        <f t="shared" si="63"/>
        <v>-100</v>
      </c>
      <c r="M545" s="131">
        <f t="shared" si="64"/>
        <v>7.2572222222222216</v>
      </c>
      <c r="N545" s="131"/>
      <c r="O545" s="131">
        <f t="shared" si="65"/>
        <v>6.5</v>
      </c>
      <c r="P545" s="131"/>
    </row>
    <row r="546" spans="1:16" ht="11.25" customHeight="1">
      <c r="A546" s="139" t="s">
        <v>592</v>
      </c>
      <c r="B546" s="139" t="s">
        <v>593</v>
      </c>
      <c r="C546" s="139" t="s">
        <v>151</v>
      </c>
      <c r="D546" s="140"/>
      <c r="E546" s="140"/>
      <c r="F546" s="140"/>
      <c r="G546" s="140">
        <v>204</v>
      </c>
      <c r="H546" s="140">
        <v>1135.51</v>
      </c>
      <c r="I546" s="140">
        <v>1055.9000000000001</v>
      </c>
      <c r="J546" s="129"/>
      <c r="K546" s="129"/>
      <c r="L546" s="129"/>
      <c r="M546" s="131"/>
      <c r="N546" s="131">
        <f t="shared" si="59"/>
        <v>5.5662254901960786</v>
      </c>
      <c r="O546" s="131"/>
      <c r="P546" s="131">
        <f t="shared" si="60"/>
        <v>5.1759803921568635</v>
      </c>
    </row>
    <row r="547" spans="1:16" ht="11.25">
      <c r="A547" s="139" t="s">
        <v>594</v>
      </c>
      <c r="B547" s="139" t="s">
        <v>595</v>
      </c>
      <c r="C547" s="139" t="s">
        <v>47</v>
      </c>
      <c r="D547" s="140">
        <v>842.4</v>
      </c>
      <c r="E547" s="140">
        <v>6113.48</v>
      </c>
      <c r="F547" s="140">
        <v>5475.6</v>
      </c>
      <c r="G547" s="140"/>
      <c r="H547" s="140"/>
      <c r="I547" s="140"/>
      <c r="J547" s="129">
        <f t="shared" si="61"/>
        <v>-100</v>
      </c>
      <c r="K547" s="129">
        <f t="shared" si="62"/>
        <v>-100.00000000000001</v>
      </c>
      <c r="L547" s="129">
        <f t="shared" si="63"/>
        <v>-100</v>
      </c>
      <c r="M547" s="131">
        <f t="shared" si="64"/>
        <v>7.2572174738841406</v>
      </c>
      <c r="N547" s="131"/>
      <c r="O547" s="131">
        <f t="shared" si="65"/>
        <v>6.5000000000000009</v>
      </c>
      <c r="P547" s="131"/>
    </row>
    <row r="548" spans="1:16" ht="11.25">
      <c r="A548" s="139" t="s">
        <v>802</v>
      </c>
      <c r="B548" s="139" t="s">
        <v>803</v>
      </c>
      <c r="C548" s="139" t="s">
        <v>47</v>
      </c>
      <c r="D548" s="140">
        <v>842.4</v>
      </c>
      <c r="E548" s="140">
        <v>8746.98</v>
      </c>
      <c r="F548" s="140">
        <v>7834.32</v>
      </c>
      <c r="G548" s="140"/>
      <c r="H548" s="140"/>
      <c r="I548" s="140"/>
      <c r="J548" s="129">
        <f t="shared" si="61"/>
        <v>-100</v>
      </c>
      <c r="K548" s="129">
        <f t="shared" si="62"/>
        <v>-100</v>
      </c>
      <c r="L548" s="129">
        <f t="shared" si="63"/>
        <v>-100</v>
      </c>
      <c r="M548" s="131">
        <f t="shared" si="64"/>
        <v>10.383404558404559</v>
      </c>
      <c r="N548" s="131"/>
      <c r="O548" s="131">
        <f t="shared" si="65"/>
        <v>9.3000000000000007</v>
      </c>
      <c r="P548" s="131"/>
    </row>
    <row r="549" spans="1:16" ht="11.25" customHeight="1">
      <c r="A549" s="139" t="s">
        <v>802</v>
      </c>
      <c r="B549" s="139" t="s">
        <v>803</v>
      </c>
      <c r="C549" s="139" t="s">
        <v>151</v>
      </c>
      <c r="D549" s="140"/>
      <c r="E549" s="140"/>
      <c r="F549" s="140"/>
      <c r="G549" s="140">
        <v>102</v>
      </c>
      <c r="H549" s="140">
        <v>574.77</v>
      </c>
      <c r="I549" s="140">
        <v>534.47</v>
      </c>
      <c r="J549" s="129"/>
      <c r="K549" s="129"/>
      <c r="L549" s="129"/>
      <c r="M549" s="131"/>
      <c r="N549" s="131">
        <f t="shared" si="59"/>
        <v>5.6349999999999998</v>
      </c>
      <c r="O549" s="131"/>
      <c r="P549" s="131">
        <f t="shared" si="60"/>
        <v>5.239901960784314</v>
      </c>
    </row>
    <row r="550" spans="1:16" ht="11.25">
      <c r="A550" s="139" t="s">
        <v>346</v>
      </c>
      <c r="B550" s="139" t="s">
        <v>347</v>
      </c>
      <c r="C550" s="139" t="s">
        <v>47</v>
      </c>
      <c r="D550" s="140">
        <v>83294.64</v>
      </c>
      <c r="E550" s="140">
        <v>472374.93</v>
      </c>
      <c r="F550" s="140">
        <v>421785.52</v>
      </c>
      <c r="G550" s="140">
        <v>16189.44</v>
      </c>
      <c r="H550" s="140">
        <v>99852.02</v>
      </c>
      <c r="I550" s="140">
        <v>85722.880000000005</v>
      </c>
      <c r="J550" s="129">
        <f t="shared" si="61"/>
        <v>-80.563647312720249</v>
      </c>
      <c r="K550" s="129">
        <f t="shared" si="62"/>
        <v>-78.861702080590945</v>
      </c>
      <c r="L550" s="129">
        <f t="shared" si="63"/>
        <v>-79.676191823749662</v>
      </c>
      <c r="M550" s="131">
        <f t="shared" si="64"/>
        <v>5.6711323801867684</v>
      </c>
      <c r="N550" s="131">
        <f t="shared" si="59"/>
        <v>6.1677253814832387</v>
      </c>
      <c r="O550" s="131">
        <f t="shared" si="65"/>
        <v>5.0637774531470452</v>
      </c>
      <c r="P550" s="131">
        <f t="shared" si="60"/>
        <v>5.2949873497786211</v>
      </c>
    </row>
    <row r="551" spans="1:16" ht="11.25">
      <c r="A551" s="139" t="s">
        <v>633</v>
      </c>
      <c r="B551" s="139" t="s">
        <v>634</v>
      </c>
      <c r="C551" s="139" t="s">
        <v>47</v>
      </c>
      <c r="D551" s="140">
        <v>400</v>
      </c>
      <c r="E551" s="140">
        <v>6054.01</v>
      </c>
      <c r="F551" s="140">
        <v>5349</v>
      </c>
      <c r="G551" s="140"/>
      <c r="H551" s="140"/>
      <c r="I551" s="140"/>
      <c r="J551" s="129">
        <f t="shared" si="61"/>
        <v>-100</v>
      </c>
      <c r="K551" s="129">
        <f t="shared" si="62"/>
        <v>-100</v>
      </c>
      <c r="L551" s="129">
        <f t="shared" si="63"/>
        <v>-100</v>
      </c>
      <c r="M551" s="131">
        <f t="shared" si="64"/>
        <v>15.135025000000001</v>
      </c>
      <c r="N551" s="131"/>
      <c r="O551" s="131">
        <f t="shared" si="65"/>
        <v>13.3725</v>
      </c>
      <c r="P551" s="131"/>
    </row>
    <row r="552" spans="1:16" ht="11.25" customHeight="1">
      <c r="A552" s="139" t="s">
        <v>633</v>
      </c>
      <c r="B552" s="139" t="s">
        <v>634</v>
      </c>
      <c r="C552" s="139" t="s">
        <v>133</v>
      </c>
      <c r="D552" s="140">
        <v>1744</v>
      </c>
      <c r="E552" s="140">
        <v>12075.04</v>
      </c>
      <c r="F552" s="140">
        <v>10785.08</v>
      </c>
      <c r="G552" s="140">
        <v>1856</v>
      </c>
      <c r="H552" s="140">
        <v>12553.6</v>
      </c>
      <c r="I552" s="140">
        <v>11850.97</v>
      </c>
      <c r="J552" s="129">
        <f t="shared" si="61"/>
        <v>6.4220183486238529</v>
      </c>
      <c r="K552" s="129">
        <f t="shared" si="62"/>
        <v>3.9632166849964841</v>
      </c>
      <c r="L552" s="129">
        <f t="shared" si="63"/>
        <v>9.8830050402964034</v>
      </c>
      <c r="M552" s="131">
        <f t="shared" si="64"/>
        <v>6.9237614678899089</v>
      </c>
      <c r="N552" s="131">
        <f t="shared" si="59"/>
        <v>6.7637931034482763</v>
      </c>
      <c r="O552" s="131">
        <f t="shared" si="65"/>
        <v>6.1841055045871558</v>
      </c>
      <c r="P552" s="131">
        <f t="shared" si="60"/>
        <v>6.3852209051724138</v>
      </c>
    </row>
    <row r="553" spans="1:16" ht="11.25" customHeight="1">
      <c r="A553" s="139" t="s">
        <v>633</v>
      </c>
      <c r="B553" s="139" t="s">
        <v>634</v>
      </c>
      <c r="C553" s="139" t="s">
        <v>91</v>
      </c>
      <c r="D553" s="140"/>
      <c r="E553" s="140"/>
      <c r="F553" s="140"/>
      <c r="G553" s="140">
        <v>18</v>
      </c>
      <c r="H553" s="140">
        <v>44.04</v>
      </c>
      <c r="I553" s="140">
        <v>41.23</v>
      </c>
      <c r="J553" s="129"/>
      <c r="K553" s="129"/>
      <c r="L553" s="129"/>
      <c r="M553" s="131"/>
      <c r="N553" s="131">
        <f t="shared" si="59"/>
        <v>2.4466666666666668</v>
      </c>
      <c r="O553" s="131"/>
      <c r="P553" s="131">
        <f t="shared" si="60"/>
        <v>2.2905555555555552</v>
      </c>
    </row>
    <row r="554" spans="1:16" ht="11.25" customHeight="1">
      <c r="A554" s="139" t="s">
        <v>633</v>
      </c>
      <c r="B554" s="139" t="s">
        <v>634</v>
      </c>
      <c r="C554" s="139" t="s">
        <v>151</v>
      </c>
      <c r="D554" s="140">
        <v>4348</v>
      </c>
      <c r="E554" s="140">
        <v>29493.66</v>
      </c>
      <c r="F554" s="140">
        <v>26349.97</v>
      </c>
      <c r="G554" s="140">
        <v>5371</v>
      </c>
      <c r="H554" s="140">
        <v>30525.49</v>
      </c>
      <c r="I554" s="140">
        <v>27543.62</v>
      </c>
      <c r="J554" s="129">
        <f t="shared" si="61"/>
        <v>23.528058877644895</v>
      </c>
      <c r="K554" s="129">
        <f t="shared" si="62"/>
        <v>3.498480690426355</v>
      </c>
      <c r="L554" s="129">
        <f t="shared" si="63"/>
        <v>4.5299861821474474</v>
      </c>
      <c r="M554" s="131">
        <f t="shared" si="64"/>
        <v>6.7832704691812324</v>
      </c>
      <c r="N554" s="131">
        <f t="shared" si="59"/>
        <v>5.6833904300875071</v>
      </c>
      <c r="O554" s="131">
        <f t="shared" si="65"/>
        <v>6.0602506899724018</v>
      </c>
      <c r="P554" s="131">
        <f t="shared" si="60"/>
        <v>5.1282107614969279</v>
      </c>
    </row>
    <row r="555" spans="1:16" ht="11.25">
      <c r="A555" s="139" t="s">
        <v>633</v>
      </c>
      <c r="B555" s="139" t="s">
        <v>634</v>
      </c>
      <c r="C555" s="139" t="s">
        <v>82</v>
      </c>
      <c r="D555" s="140">
        <v>1708</v>
      </c>
      <c r="E555" s="140">
        <v>14548</v>
      </c>
      <c r="F555" s="140">
        <v>12911.29</v>
      </c>
      <c r="G555" s="140"/>
      <c r="H555" s="140"/>
      <c r="I555" s="140"/>
      <c r="J555" s="129">
        <f t="shared" si="61"/>
        <v>-100</v>
      </c>
      <c r="K555" s="129">
        <f t="shared" si="62"/>
        <v>-100</v>
      </c>
      <c r="L555" s="129">
        <f t="shared" si="63"/>
        <v>-100</v>
      </c>
      <c r="M555" s="131">
        <f t="shared" si="64"/>
        <v>8.5175644028103044</v>
      </c>
      <c r="N555" s="131"/>
      <c r="O555" s="131">
        <f t="shared" si="65"/>
        <v>7.5593032786885255</v>
      </c>
      <c r="P555" s="131"/>
    </row>
    <row r="556" spans="1:16" ht="11.25">
      <c r="A556" s="139" t="s">
        <v>804</v>
      </c>
      <c r="B556" s="139" t="s">
        <v>805</v>
      </c>
      <c r="C556" s="139" t="s">
        <v>834</v>
      </c>
      <c r="D556" s="140">
        <v>8000</v>
      </c>
      <c r="E556" s="140">
        <v>38802.85</v>
      </c>
      <c r="F556" s="140">
        <v>34200</v>
      </c>
      <c r="G556" s="140"/>
      <c r="H556" s="140"/>
      <c r="I556" s="140"/>
      <c r="J556" s="129">
        <f t="shared" si="61"/>
        <v>-100</v>
      </c>
      <c r="K556" s="129">
        <f t="shared" si="62"/>
        <v>-100</v>
      </c>
      <c r="L556" s="129">
        <f t="shared" si="63"/>
        <v>-100</v>
      </c>
      <c r="M556" s="131">
        <f t="shared" si="64"/>
        <v>4.8503562499999999</v>
      </c>
      <c r="N556" s="131"/>
      <c r="O556" s="131">
        <f t="shared" si="65"/>
        <v>4.2750000000000004</v>
      </c>
      <c r="P556" s="131"/>
    </row>
    <row r="557" spans="1:16" ht="11.25">
      <c r="A557" s="139" t="s">
        <v>804</v>
      </c>
      <c r="B557" s="139" t="s">
        <v>805</v>
      </c>
      <c r="C557" s="139" t="s">
        <v>47</v>
      </c>
      <c r="D557" s="140"/>
      <c r="E557" s="140"/>
      <c r="F557" s="140"/>
      <c r="G557" s="140">
        <v>3770</v>
      </c>
      <c r="H557" s="140">
        <v>21229.27</v>
      </c>
      <c r="I557" s="140">
        <v>19093.18</v>
      </c>
      <c r="J557" s="129"/>
      <c r="K557" s="129"/>
      <c r="L557" s="129"/>
      <c r="M557" s="131"/>
      <c r="N557" s="131">
        <f t="shared" si="59"/>
        <v>5.6311061007957557</v>
      </c>
      <c r="O557" s="131"/>
      <c r="P557" s="131">
        <f t="shared" si="60"/>
        <v>5.0645039787798405</v>
      </c>
    </row>
    <row r="558" spans="1:16" ht="11.25">
      <c r="A558" s="139" t="s">
        <v>804</v>
      </c>
      <c r="B558" s="139" t="s">
        <v>805</v>
      </c>
      <c r="C558" s="139" t="s">
        <v>63</v>
      </c>
      <c r="D558" s="140">
        <v>10000</v>
      </c>
      <c r="E558" s="140">
        <v>207629.26</v>
      </c>
      <c r="F558" s="140">
        <v>183000</v>
      </c>
      <c r="G558" s="140"/>
      <c r="H558" s="140"/>
      <c r="I558" s="140"/>
      <c r="J558" s="129">
        <f t="shared" si="61"/>
        <v>-100</v>
      </c>
      <c r="K558" s="129">
        <f t="shared" si="62"/>
        <v>-100</v>
      </c>
      <c r="L558" s="129">
        <f t="shared" si="63"/>
        <v>-100</v>
      </c>
      <c r="M558" s="131">
        <f t="shared" si="64"/>
        <v>20.762926</v>
      </c>
      <c r="N558" s="131"/>
      <c r="O558" s="131">
        <f t="shared" si="65"/>
        <v>18.3</v>
      </c>
      <c r="P558" s="131"/>
    </row>
    <row r="559" spans="1:16" ht="11.25">
      <c r="A559" s="139" t="s">
        <v>804</v>
      </c>
      <c r="B559" s="139" t="s">
        <v>805</v>
      </c>
      <c r="C559" s="139" t="s">
        <v>94</v>
      </c>
      <c r="D559" s="140">
        <v>36272</v>
      </c>
      <c r="E559" s="140">
        <v>273687.86</v>
      </c>
      <c r="F559" s="140">
        <v>244704</v>
      </c>
      <c r="G559" s="140"/>
      <c r="H559" s="140"/>
      <c r="I559" s="140"/>
      <c r="J559" s="129">
        <f t="shared" si="61"/>
        <v>-100</v>
      </c>
      <c r="K559" s="129">
        <f t="shared" si="62"/>
        <v>-100</v>
      </c>
      <c r="L559" s="129">
        <f t="shared" si="63"/>
        <v>-100</v>
      </c>
      <c r="M559" s="131">
        <f t="shared" si="64"/>
        <v>7.545430635200705</v>
      </c>
      <c r="N559" s="131"/>
      <c r="O559" s="131">
        <f t="shared" si="65"/>
        <v>6.7463608292898103</v>
      </c>
      <c r="P559" s="131"/>
    </row>
    <row r="560" spans="1:16" ht="11.25" customHeight="1">
      <c r="A560" s="139" t="s">
        <v>790</v>
      </c>
      <c r="B560" s="139" t="s">
        <v>791</v>
      </c>
      <c r="C560" s="139" t="s">
        <v>70</v>
      </c>
      <c r="D560" s="140"/>
      <c r="E560" s="140"/>
      <c r="F560" s="140"/>
      <c r="G560" s="140">
        <v>360</v>
      </c>
      <c r="H560" s="140">
        <v>6537.56</v>
      </c>
      <c r="I560" s="140">
        <v>6004.37</v>
      </c>
      <c r="J560" s="129"/>
      <c r="K560" s="129"/>
      <c r="L560" s="129"/>
      <c r="M560" s="131"/>
      <c r="N560" s="131">
        <f t="shared" si="59"/>
        <v>18.15988888888889</v>
      </c>
      <c r="O560" s="131"/>
      <c r="P560" s="131">
        <f t="shared" si="60"/>
        <v>16.678805555555556</v>
      </c>
    </row>
    <row r="561" spans="1:17" s="96" customFormat="1" ht="10.5" customHeight="1">
      <c r="A561" s="63"/>
      <c r="B561" s="62" t="s">
        <v>732</v>
      </c>
      <c r="C561" s="63"/>
      <c r="D561" s="64">
        <f>SUM(D535:D560)</f>
        <v>372232.06</v>
      </c>
      <c r="E561" s="64">
        <f t="shared" ref="E561:I561" si="66">SUM(E535:E560)</f>
        <v>3177161.64</v>
      </c>
      <c r="F561" s="64">
        <f t="shared" si="66"/>
        <v>2843405.8900000006</v>
      </c>
      <c r="G561" s="64">
        <f t="shared" si="66"/>
        <v>215745.14</v>
      </c>
      <c r="H561" s="64">
        <f t="shared" si="66"/>
        <v>1852724.1300000004</v>
      </c>
      <c r="I561" s="64">
        <f t="shared" si="66"/>
        <v>1690142.8199999998</v>
      </c>
      <c r="J561" s="129">
        <f>(G561-D561)*100/D561</f>
        <v>-42.040150974636624</v>
      </c>
      <c r="K561" s="130">
        <f>(H561-E561)*100/E561</f>
        <v>-41.686185975731462</v>
      </c>
      <c r="L561" s="130">
        <f>(I561-F561)*100/F561</f>
        <v>-40.559213654860947</v>
      </c>
      <c r="M561" s="131">
        <f>E561/D561</f>
        <v>8.5354325471051578</v>
      </c>
      <c r="N561" s="131">
        <f>H561/G561</f>
        <v>8.5875590523151537</v>
      </c>
      <c r="O561" s="131">
        <f>F561/D561</f>
        <v>7.6387990061898501</v>
      </c>
      <c r="P561" s="131">
        <f t="shared" si="60"/>
        <v>7.8339786472130948</v>
      </c>
    </row>
    <row r="562" spans="1:17" s="96" customFormat="1" ht="11.25" customHeight="1">
      <c r="A562" s="96" t="s">
        <v>622</v>
      </c>
      <c r="D562" s="91"/>
      <c r="E562" s="91"/>
      <c r="F562" s="91"/>
      <c r="G562" s="91"/>
      <c r="H562" s="91"/>
      <c r="I562" s="91"/>
      <c r="J562" s="82"/>
      <c r="K562" s="82"/>
      <c r="L562" s="82"/>
      <c r="M562" s="82"/>
      <c r="N562" s="82"/>
      <c r="O562" s="82"/>
      <c r="P562" s="82"/>
    </row>
    <row r="563" spans="1:17" s="96" customFormat="1" ht="31.5" customHeight="1">
      <c r="A563" s="54" t="s">
        <v>125</v>
      </c>
      <c r="B563" s="54" t="s">
        <v>126</v>
      </c>
      <c r="C563" s="54" t="s">
        <v>127</v>
      </c>
      <c r="D563" s="55" t="s">
        <v>683</v>
      </c>
      <c r="E563" s="55" t="s">
        <v>684</v>
      </c>
      <c r="F563" s="55" t="s">
        <v>717</v>
      </c>
      <c r="G563" s="55" t="s">
        <v>740</v>
      </c>
      <c r="H563" s="55" t="s">
        <v>741</v>
      </c>
      <c r="I563" s="55" t="s">
        <v>742</v>
      </c>
      <c r="J563" s="86" t="s">
        <v>78</v>
      </c>
      <c r="K563" s="87" t="s">
        <v>79</v>
      </c>
      <c r="L563" s="87" t="s">
        <v>656</v>
      </c>
      <c r="M563" s="87" t="s">
        <v>685</v>
      </c>
      <c r="N563" s="87" t="s">
        <v>743</v>
      </c>
      <c r="O563" s="87" t="s">
        <v>686</v>
      </c>
      <c r="P563" s="87" t="s">
        <v>744</v>
      </c>
    </row>
    <row r="564" spans="1:17">
      <c r="A564" s="60" t="s">
        <v>792</v>
      </c>
      <c r="B564" s="60" t="s">
        <v>793</v>
      </c>
      <c r="C564" s="60" t="s">
        <v>151</v>
      </c>
      <c r="D564" s="61"/>
      <c r="E564" s="61"/>
      <c r="F564" s="61"/>
      <c r="G564" s="61">
        <v>7</v>
      </c>
      <c r="H564" s="61">
        <v>48.61</v>
      </c>
      <c r="I564" s="61">
        <v>46.26</v>
      </c>
      <c r="J564" s="113"/>
      <c r="K564" s="114"/>
      <c r="L564" s="114"/>
      <c r="M564" s="114">
        <f t="shared" ref="M564:M565" si="67">(J564-G564)*100/G564</f>
        <v>-100</v>
      </c>
      <c r="N564" s="131"/>
      <c r="O564" s="114">
        <f>I564/H564</f>
        <v>0.95165603785229369</v>
      </c>
      <c r="P564" s="131"/>
    </row>
    <row r="565" spans="1:17" s="96" customFormat="1" ht="11.25" customHeight="1">
      <c r="A565" s="132"/>
      <c r="B565" s="115" t="s">
        <v>120</v>
      </c>
      <c r="C565" s="132"/>
      <c r="D565" s="91"/>
      <c r="E565" s="91"/>
      <c r="F565" s="91"/>
      <c r="G565" s="91">
        <f>SUM(G564)</f>
        <v>7</v>
      </c>
      <c r="H565" s="91">
        <f>SUM(H564)</f>
        <v>48.61</v>
      </c>
      <c r="I565" s="91">
        <f>SUM(I564)</f>
        <v>46.26</v>
      </c>
      <c r="J565" s="86"/>
      <c r="K565" s="114"/>
      <c r="L565" s="114"/>
      <c r="M565" s="114">
        <f t="shared" si="67"/>
        <v>-100</v>
      </c>
      <c r="N565" s="131"/>
      <c r="O565" s="114">
        <f>I565/H565</f>
        <v>0.95165603785229369</v>
      </c>
      <c r="P565" s="131"/>
      <c r="Q565" s="88"/>
    </row>
    <row r="566" spans="1:17">
      <c r="D566" s="89">
        <f>SUM(D531,D561)</f>
        <v>59009360.17499999</v>
      </c>
      <c r="E566" s="89">
        <f t="shared" ref="E566:I566" si="68">SUM(E531,E561)</f>
        <v>382147148.08999997</v>
      </c>
      <c r="F566" s="89">
        <f t="shared" si="68"/>
        <v>342563791.57999992</v>
      </c>
      <c r="G566" s="89">
        <f t="shared" si="68"/>
        <v>68449357.759999976</v>
      </c>
      <c r="H566" s="89">
        <f t="shared" si="68"/>
        <v>404439792.89999992</v>
      </c>
      <c r="I566" s="89">
        <f t="shared" si="68"/>
        <v>366659666.00999981</v>
      </c>
    </row>
  </sheetData>
  <autoFilter ref="A4:Q531"/>
  <mergeCells count="3">
    <mergeCell ref="A1:H1"/>
    <mergeCell ref="A2:H2"/>
    <mergeCell ref="A3:H3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scale="78" orientation="landscape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I11"/>
    </sheetView>
  </sheetViews>
  <sheetFormatPr defaultRowHeight="12.75"/>
  <cols>
    <col min="1" max="1" width="13.140625" bestFit="1" customWidth="1"/>
    <col min="2" max="2" width="49.140625" bestFit="1" customWidth="1"/>
  </cols>
  <sheetData>
    <row r="1" spans="1:9">
      <c r="A1" t="s">
        <v>393</v>
      </c>
      <c r="B1" t="s">
        <v>623</v>
      </c>
      <c r="C1" t="s">
        <v>62</v>
      </c>
      <c r="G1">
        <v>101491.7</v>
      </c>
      <c r="H1">
        <v>1726846.21</v>
      </c>
      <c r="I1">
        <v>1550744.85</v>
      </c>
    </row>
    <row r="2" spans="1:9">
      <c r="A2" t="s">
        <v>393</v>
      </c>
      <c r="B2" t="s">
        <v>623</v>
      </c>
      <c r="C2" t="s">
        <v>55</v>
      </c>
      <c r="G2">
        <v>9263.2000000000007</v>
      </c>
      <c r="H2">
        <v>152665.04999999999</v>
      </c>
      <c r="I2">
        <v>140002.68</v>
      </c>
    </row>
    <row r="3" spans="1:9">
      <c r="A3" t="s">
        <v>393</v>
      </c>
      <c r="B3" t="s">
        <v>623</v>
      </c>
      <c r="C3" t="s">
        <v>232</v>
      </c>
      <c r="G3">
        <v>1002.4</v>
      </c>
      <c r="H3">
        <v>19772.47</v>
      </c>
      <c r="I3">
        <v>16807.93</v>
      </c>
    </row>
    <row r="4" spans="1:9">
      <c r="A4" t="s">
        <v>393</v>
      </c>
      <c r="B4" t="s">
        <v>623</v>
      </c>
      <c r="C4" t="s">
        <v>91</v>
      </c>
      <c r="G4">
        <v>477.59</v>
      </c>
      <c r="H4">
        <v>8547.86</v>
      </c>
      <c r="I4">
        <v>8079.3</v>
      </c>
    </row>
    <row r="5" spans="1:9">
      <c r="A5" t="s">
        <v>393</v>
      </c>
      <c r="B5" t="s">
        <v>623</v>
      </c>
      <c r="C5" t="s">
        <v>46</v>
      </c>
      <c r="D5">
        <v>761772</v>
      </c>
      <c r="E5">
        <v>10476046.07</v>
      </c>
      <c r="F5">
        <v>9581791.5299999993</v>
      </c>
      <c r="G5">
        <v>994365.6</v>
      </c>
      <c r="H5">
        <v>13050692.460000001</v>
      </c>
      <c r="I5">
        <v>12293058.25</v>
      </c>
    </row>
    <row r="6" spans="1:9">
      <c r="A6" t="s">
        <v>393</v>
      </c>
      <c r="B6" t="s">
        <v>623</v>
      </c>
      <c r="C6" t="s">
        <v>98</v>
      </c>
      <c r="G6">
        <v>8804.7999999999993</v>
      </c>
      <c r="H6">
        <v>154611.63</v>
      </c>
      <c r="I6">
        <v>142167.72</v>
      </c>
    </row>
    <row r="7" spans="1:9">
      <c r="A7" t="s">
        <v>393</v>
      </c>
      <c r="B7" t="s">
        <v>623</v>
      </c>
      <c r="C7" t="s">
        <v>621</v>
      </c>
      <c r="G7">
        <v>10927.17</v>
      </c>
      <c r="H7">
        <v>178153.8</v>
      </c>
      <c r="I7">
        <v>159925.48000000001</v>
      </c>
    </row>
    <row r="8" spans="1:9">
      <c r="A8" t="s">
        <v>393</v>
      </c>
      <c r="B8" t="s">
        <v>623</v>
      </c>
      <c r="C8" t="s">
        <v>57</v>
      </c>
      <c r="G8">
        <v>276.8</v>
      </c>
      <c r="H8">
        <v>5283.31</v>
      </c>
      <c r="I8">
        <v>4501.03</v>
      </c>
    </row>
    <row r="9" spans="1:9">
      <c r="A9" t="s">
        <v>670</v>
      </c>
      <c r="B9" t="s">
        <v>671</v>
      </c>
      <c r="C9" t="s">
        <v>62</v>
      </c>
      <c r="D9">
        <v>340</v>
      </c>
      <c r="E9">
        <v>1892</v>
      </c>
      <c r="F9">
        <v>1715.77</v>
      </c>
    </row>
    <row r="10" spans="1:9">
      <c r="A10" t="s">
        <v>443</v>
      </c>
      <c r="B10" t="s">
        <v>309</v>
      </c>
      <c r="C10" t="s">
        <v>41</v>
      </c>
      <c r="D10">
        <v>8237</v>
      </c>
      <c r="E10">
        <v>103345.13</v>
      </c>
      <c r="F10">
        <v>92259.85</v>
      </c>
      <c r="G10">
        <v>2306</v>
      </c>
      <c r="H10">
        <v>30507.55</v>
      </c>
      <c r="I10">
        <v>28369.52</v>
      </c>
    </row>
    <row r="11" spans="1:9">
      <c r="A11" t="s">
        <v>346</v>
      </c>
      <c r="B11" t="s">
        <v>347</v>
      </c>
      <c r="C11" t="s">
        <v>47</v>
      </c>
      <c r="D11">
        <v>83294.64</v>
      </c>
      <c r="E11">
        <v>472374.93</v>
      </c>
      <c r="F11">
        <v>421785.52</v>
      </c>
      <c r="G11">
        <v>16189.44</v>
      </c>
      <c r="H11">
        <v>99852.02</v>
      </c>
      <c r="I11">
        <v>85722.880000000005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opLeftCell="A110" workbookViewId="0">
      <selection activeCell="A111" sqref="A111:I134"/>
    </sheetView>
  </sheetViews>
  <sheetFormatPr defaultRowHeight="12.75"/>
  <cols>
    <col min="1" max="1" width="16.140625" bestFit="1" customWidth="1"/>
    <col min="2" max="2" width="49.42578125" bestFit="1" customWidth="1"/>
  </cols>
  <sheetData>
    <row r="1" spans="1:9">
      <c r="A1" t="s">
        <v>515</v>
      </c>
      <c r="B1" t="s">
        <v>516</v>
      </c>
      <c r="C1" t="s">
        <v>62</v>
      </c>
      <c r="G1">
        <v>17.8</v>
      </c>
      <c r="H1">
        <v>25940</v>
      </c>
      <c r="I1">
        <v>23291.74</v>
      </c>
    </row>
    <row r="2" spans="1:9">
      <c r="A2" t="s">
        <v>515</v>
      </c>
      <c r="B2" t="s">
        <v>516</v>
      </c>
      <c r="C2" t="s">
        <v>850</v>
      </c>
      <c r="G2">
        <v>180.9</v>
      </c>
      <c r="H2">
        <v>331000</v>
      </c>
      <c r="I2">
        <v>281605.46999999997</v>
      </c>
    </row>
    <row r="3" spans="1:9">
      <c r="A3" t="s">
        <v>515</v>
      </c>
      <c r="B3" t="s">
        <v>516</v>
      </c>
      <c r="C3" t="s">
        <v>151</v>
      </c>
      <c r="D3">
        <v>750</v>
      </c>
      <c r="E3">
        <v>141183.88</v>
      </c>
      <c r="F3">
        <v>125144.22</v>
      </c>
      <c r="G3">
        <v>250</v>
      </c>
      <c r="H3">
        <v>44518.28</v>
      </c>
      <c r="I3">
        <v>37948</v>
      </c>
    </row>
    <row r="4" spans="1:9">
      <c r="A4" t="s">
        <v>515</v>
      </c>
      <c r="B4" t="s">
        <v>516</v>
      </c>
      <c r="C4" t="s">
        <v>49</v>
      </c>
      <c r="G4">
        <v>2</v>
      </c>
      <c r="H4">
        <v>2800</v>
      </c>
      <c r="I4">
        <v>2627</v>
      </c>
    </row>
    <row r="5" spans="1:9">
      <c r="A5" t="s">
        <v>515</v>
      </c>
      <c r="B5" t="s">
        <v>516</v>
      </c>
      <c r="C5" t="s">
        <v>604</v>
      </c>
      <c r="D5">
        <v>20325</v>
      </c>
      <c r="E5">
        <v>862541.04</v>
      </c>
      <c r="F5">
        <v>763856.62</v>
      </c>
      <c r="G5">
        <v>6425</v>
      </c>
      <c r="H5">
        <v>280993.3</v>
      </c>
      <c r="I5">
        <v>248528.45</v>
      </c>
    </row>
    <row r="6" spans="1:9">
      <c r="A6" t="s">
        <v>412</v>
      </c>
      <c r="B6" t="s">
        <v>413</v>
      </c>
      <c r="C6" t="s">
        <v>47</v>
      </c>
      <c r="D6">
        <v>430472</v>
      </c>
      <c r="E6">
        <v>2368255.9500000002</v>
      </c>
      <c r="F6">
        <v>2122180.89</v>
      </c>
      <c r="G6">
        <v>244978</v>
      </c>
      <c r="H6">
        <v>1274807.3</v>
      </c>
      <c r="I6">
        <v>1160945.0900000001</v>
      </c>
    </row>
    <row r="7" spans="1:9">
      <c r="A7" t="s">
        <v>412</v>
      </c>
      <c r="B7" t="s">
        <v>413</v>
      </c>
      <c r="C7" t="s">
        <v>86</v>
      </c>
      <c r="D7">
        <v>132984</v>
      </c>
      <c r="E7">
        <v>731129.56</v>
      </c>
      <c r="F7">
        <v>653343.68000000005</v>
      </c>
      <c r="G7">
        <v>167022</v>
      </c>
      <c r="H7">
        <v>888465.1</v>
      </c>
      <c r="I7">
        <v>790597.7</v>
      </c>
    </row>
    <row r="8" spans="1:9">
      <c r="A8" t="s">
        <v>412</v>
      </c>
      <c r="B8" t="s">
        <v>413</v>
      </c>
      <c r="C8" t="s">
        <v>93</v>
      </c>
      <c r="G8">
        <v>5404</v>
      </c>
      <c r="H8">
        <v>23961.67</v>
      </c>
      <c r="I8">
        <v>22588.53</v>
      </c>
    </row>
    <row r="9" spans="1:9">
      <c r="A9" t="s">
        <v>412</v>
      </c>
      <c r="B9" t="s">
        <v>413</v>
      </c>
      <c r="C9" t="s">
        <v>59</v>
      </c>
      <c r="D9">
        <v>5740</v>
      </c>
      <c r="E9">
        <v>37084.03</v>
      </c>
      <c r="F9">
        <v>33251</v>
      </c>
      <c r="G9">
        <v>4250</v>
      </c>
      <c r="H9">
        <v>24881.18</v>
      </c>
      <c r="I9">
        <v>23039.599999999999</v>
      </c>
    </row>
    <row r="10" spans="1:9">
      <c r="A10" t="s">
        <v>412</v>
      </c>
      <c r="B10" t="s">
        <v>413</v>
      </c>
      <c r="C10" t="s">
        <v>63</v>
      </c>
      <c r="G10">
        <v>8</v>
      </c>
      <c r="H10">
        <v>1.17</v>
      </c>
      <c r="I10">
        <v>1.1000000000000001</v>
      </c>
    </row>
    <row r="11" spans="1:9">
      <c r="A11" t="s">
        <v>412</v>
      </c>
      <c r="B11" t="s">
        <v>413</v>
      </c>
      <c r="C11" t="s">
        <v>134</v>
      </c>
      <c r="D11">
        <v>481260</v>
      </c>
      <c r="E11">
        <v>2895877.22</v>
      </c>
      <c r="F11">
        <v>2598600.19</v>
      </c>
      <c r="G11">
        <v>557568</v>
      </c>
      <c r="H11">
        <v>3173052.19</v>
      </c>
      <c r="I11">
        <v>2894170.11</v>
      </c>
    </row>
    <row r="12" spans="1:9">
      <c r="A12" t="s">
        <v>412</v>
      </c>
      <c r="B12" t="s">
        <v>413</v>
      </c>
      <c r="C12" t="s">
        <v>62</v>
      </c>
      <c r="D12">
        <v>1077327</v>
      </c>
      <c r="E12">
        <v>6751121.75</v>
      </c>
      <c r="F12">
        <v>6053005.2000000002</v>
      </c>
      <c r="G12">
        <v>1481646.5</v>
      </c>
      <c r="H12">
        <v>8501937.9000000004</v>
      </c>
      <c r="I12">
        <v>7666349.9699999997</v>
      </c>
    </row>
    <row r="13" spans="1:9">
      <c r="A13" t="s">
        <v>412</v>
      </c>
      <c r="B13" t="s">
        <v>413</v>
      </c>
      <c r="C13" t="s">
        <v>53</v>
      </c>
      <c r="D13">
        <v>1945054.68</v>
      </c>
      <c r="E13">
        <v>10638349.26</v>
      </c>
      <c r="F13">
        <v>9541627.1300000008</v>
      </c>
      <c r="G13">
        <v>1982741.8</v>
      </c>
      <c r="H13">
        <v>10166300.26</v>
      </c>
      <c r="I13">
        <v>9161885.6699999999</v>
      </c>
    </row>
    <row r="14" spans="1:9">
      <c r="A14" t="s">
        <v>412</v>
      </c>
      <c r="B14" t="s">
        <v>413</v>
      </c>
      <c r="C14" t="s">
        <v>81</v>
      </c>
      <c r="D14">
        <v>51304</v>
      </c>
      <c r="E14">
        <v>294842.38</v>
      </c>
      <c r="F14">
        <v>263782.18</v>
      </c>
      <c r="G14">
        <v>96238</v>
      </c>
      <c r="H14">
        <v>516377.01</v>
      </c>
      <c r="I14">
        <v>464576.82</v>
      </c>
    </row>
    <row r="15" spans="1:9">
      <c r="A15" t="s">
        <v>412</v>
      </c>
      <c r="B15" t="s">
        <v>413</v>
      </c>
      <c r="C15" t="s">
        <v>672</v>
      </c>
      <c r="D15">
        <v>1490</v>
      </c>
      <c r="E15">
        <v>7396.42</v>
      </c>
      <c r="F15">
        <v>6834.96</v>
      </c>
    </row>
    <row r="16" spans="1:9">
      <c r="A16" t="s">
        <v>412</v>
      </c>
      <c r="B16" t="s">
        <v>413</v>
      </c>
      <c r="C16" t="s">
        <v>55</v>
      </c>
      <c r="D16">
        <v>51750</v>
      </c>
      <c r="E16">
        <v>344923.45</v>
      </c>
      <c r="F16">
        <v>306805.86</v>
      </c>
      <c r="G16">
        <v>244480.2</v>
      </c>
      <c r="H16">
        <v>1273447.3600000001</v>
      </c>
      <c r="I16">
        <v>1147916.52</v>
      </c>
    </row>
    <row r="17" spans="1:9">
      <c r="A17" t="s">
        <v>412</v>
      </c>
      <c r="B17" t="s">
        <v>413</v>
      </c>
      <c r="C17" t="s">
        <v>612</v>
      </c>
      <c r="D17">
        <v>230</v>
      </c>
      <c r="E17">
        <v>1512.8</v>
      </c>
      <c r="F17">
        <v>1358.43</v>
      </c>
    </row>
    <row r="18" spans="1:9">
      <c r="A18" t="s">
        <v>412</v>
      </c>
      <c r="B18" t="s">
        <v>413</v>
      </c>
      <c r="C18" t="s">
        <v>41</v>
      </c>
      <c r="D18">
        <v>3294134.5</v>
      </c>
      <c r="E18">
        <v>19805918.390000001</v>
      </c>
      <c r="F18">
        <v>17740516.960000001</v>
      </c>
      <c r="G18">
        <v>4217364</v>
      </c>
      <c r="H18">
        <v>23016340.420000002</v>
      </c>
      <c r="I18">
        <v>20793431.34</v>
      </c>
    </row>
    <row r="19" spans="1:9">
      <c r="A19" t="s">
        <v>412</v>
      </c>
      <c r="B19" t="s">
        <v>413</v>
      </c>
      <c r="C19" t="s">
        <v>44</v>
      </c>
      <c r="D19">
        <v>1129612</v>
      </c>
      <c r="E19">
        <v>5767439.3300000001</v>
      </c>
      <c r="F19">
        <v>5177043.84</v>
      </c>
      <c r="G19">
        <v>1535258</v>
      </c>
      <c r="H19">
        <v>7353641.1699999999</v>
      </c>
      <c r="I19">
        <v>6637738.9299999997</v>
      </c>
    </row>
    <row r="20" spans="1:9">
      <c r="A20" t="s">
        <v>412</v>
      </c>
      <c r="B20" t="s">
        <v>413</v>
      </c>
      <c r="C20" t="s">
        <v>56</v>
      </c>
      <c r="D20">
        <v>469788</v>
      </c>
      <c r="E20">
        <v>2811627.38</v>
      </c>
      <c r="F20">
        <v>2516882.06</v>
      </c>
      <c r="G20">
        <v>539489.19999999995</v>
      </c>
      <c r="H20">
        <v>2942487.93</v>
      </c>
      <c r="I20">
        <v>2667531.77</v>
      </c>
    </row>
    <row r="21" spans="1:9">
      <c r="A21" t="s">
        <v>412</v>
      </c>
      <c r="B21" t="s">
        <v>413</v>
      </c>
      <c r="C21" t="s">
        <v>60</v>
      </c>
      <c r="D21">
        <v>6818</v>
      </c>
      <c r="E21">
        <v>49512.53</v>
      </c>
      <c r="F21">
        <v>43641.97</v>
      </c>
      <c r="G21">
        <v>17280</v>
      </c>
      <c r="H21">
        <v>138970.66</v>
      </c>
      <c r="I21">
        <v>117913.4</v>
      </c>
    </row>
    <row r="22" spans="1:9">
      <c r="A22" t="s">
        <v>412</v>
      </c>
      <c r="B22" t="s">
        <v>413</v>
      </c>
      <c r="C22" t="s">
        <v>42</v>
      </c>
      <c r="D22">
        <v>3500553</v>
      </c>
      <c r="E22">
        <v>18117485.379999999</v>
      </c>
      <c r="F22">
        <v>16223665.279999999</v>
      </c>
      <c r="G22">
        <v>3907340</v>
      </c>
      <c r="H22">
        <v>18753773.539999999</v>
      </c>
      <c r="I22">
        <v>16970193.489999998</v>
      </c>
    </row>
    <row r="23" spans="1:9">
      <c r="A23" t="s">
        <v>412</v>
      </c>
      <c r="B23" t="s">
        <v>413</v>
      </c>
      <c r="C23" t="s">
        <v>98</v>
      </c>
      <c r="D23">
        <v>42530</v>
      </c>
      <c r="E23">
        <v>232108.39</v>
      </c>
      <c r="F23">
        <v>208365.57</v>
      </c>
      <c r="G23">
        <v>45220</v>
      </c>
      <c r="H23">
        <v>227890.82</v>
      </c>
      <c r="I23">
        <v>207833.58</v>
      </c>
    </row>
    <row r="24" spans="1:9">
      <c r="A24" t="s">
        <v>412</v>
      </c>
      <c r="B24" t="s">
        <v>413</v>
      </c>
      <c r="C24" t="s">
        <v>61</v>
      </c>
      <c r="D24">
        <v>97226</v>
      </c>
      <c r="E24">
        <v>595496.26</v>
      </c>
      <c r="F24">
        <v>533325.44999999995</v>
      </c>
      <c r="G24">
        <v>161290</v>
      </c>
      <c r="H24">
        <v>861405.5</v>
      </c>
      <c r="I24">
        <v>779837.03</v>
      </c>
    </row>
    <row r="25" spans="1:9">
      <c r="A25" t="s">
        <v>412</v>
      </c>
      <c r="B25" t="s">
        <v>413</v>
      </c>
      <c r="C25" t="s">
        <v>102</v>
      </c>
      <c r="D25">
        <v>700</v>
      </c>
      <c r="E25">
        <v>5621.93</v>
      </c>
      <c r="F25">
        <v>4999.22</v>
      </c>
      <c r="G25">
        <v>7190</v>
      </c>
      <c r="H25">
        <v>45467.71</v>
      </c>
      <c r="I25">
        <v>41400.050000000003</v>
      </c>
    </row>
    <row r="26" spans="1:9">
      <c r="A26" t="s">
        <v>412</v>
      </c>
      <c r="B26" t="s">
        <v>413</v>
      </c>
      <c r="C26" t="s">
        <v>151</v>
      </c>
      <c r="D26">
        <v>21950</v>
      </c>
      <c r="E26">
        <v>158704.91</v>
      </c>
      <c r="F26">
        <v>141406.46</v>
      </c>
      <c r="G26">
        <v>54320</v>
      </c>
      <c r="H26">
        <v>313784.74</v>
      </c>
      <c r="I26">
        <v>282703.95</v>
      </c>
    </row>
    <row r="27" spans="1:9">
      <c r="A27" t="s">
        <v>412</v>
      </c>
      <c r="B27" t="s">
        <v>413</v>
      </c>
      <c r="C27" t="s">
        <v>49</v>
      </c>
      <c r="D27">
        <v>762530</v>
      </c>
      <c r="E27">
        <v>6513019.29</v>
      </c>
      <c r="F27">
        <v>5833775.3399999999</v>
      </c>
      <c r="G27">
        <v>575180</v>
      </c>
      <c r="H27">
        <v>4560963.87</v>
      </c>
      <c r="I27">
        <v>4154470.92</v>
      </c>
    </row>
    <row r="28" spans="1:9">
      <c r="A28" t="s">
        <v>412</v>
      </c>
      <c r="B28" t="s">
        <v>413</v>
      </c>
      <c r="C28" t="s">
        <v>710</v>
      </c>
      <c r="D28">
        <v>16581</v>
      </c>
      <c r="E28">
        <v>85381.33</v>
      </c>
      <c r="F28">
        <v>76509.36</v>
      </c>
      <c r="G28">
        <v>38262</v>
      </c>
      <c r="H28">
        <v>190501.54</v>
      </c>
      <c r="I28">
        <v>171539.21</v>
      </c>
    </row>
    <row r="29" spans="1:9">
      <c r="A29" t="s">
        <v>412</v>
      </c>
      <c r="B29" t="s">
        <v>413</v>
      </c>
      <c r="C29" t="s">
        <v>99</v>
      </c>
      <c r="D29">
        <v>7500</v>
      </c>
      <c r="E29">
        <v>33366.949999999997</v>
      </c>
      <c r="F29">
        <v>29857.7</v>
      </c>
      <c r="G29">
        <v>21100</v>
      </c>
      <c r="H29">
        <v>82895.19</v>
      </c>
      <c r="I29">
        <v>75366.86</v>
      </c>
    </row>
    <row r="30" spans="1:9">
      <c r="A30" t="s">
        <v>412</v>
      </c>
      <c r="B30" t="s">
        <v>413</v>
      </c>
      <c r="C30" t="s">
        <v>94</v>
      </c>
      <c r="D30">
        <v>33000</v>
      </c>
      <c r="E30">
        <v>162283.04999999999</v>
      </c>
      <c r="F30">
        <v>143848</v>
      </c>
      <c r="G30">
        <v>14946</v>
      </c>
      <c r="H30">
        <v>72428.990000000005</v>
      </c>
      <c r="I30">
        <v>63832.32</v>
      </c>
    </row>
    <row r="31" spans="1:9">
      <c r="A31" t="s">
        <v>412</v>
      </c>
      <c r="B31" t="s">
        <v>413</v>
      </c>
      <c r="C31" t="s">
        <v>69</v>
      </c>
      <c r="D31">
        <v>155844</v>
      </c>
      <c r="E31">
        <v>836780.51</v>
      </c>
      <c r="F31">
        <v>754773.83</v>
      </c>
      <c r="G31">
        <v>180738</v>
      </c>
      <c r="H31">
        <v>918133.13</v>
      </c>
      <c r="I31">
        <v>827562.51</v>
      </c>
    </row>
    <row r="32" spans="1:9">
      <c r="A32" t="s">
        <v>412</v>
      </c>
      <c r="B32" t="s">
        <v>413</v>
      </c>
      <c r="C32" t="s">
        <v>70</v>
      </c>
      <c r="D32">
        <v>47626</v>
      </c>
      <c r="E32">
        <v>290334.11</v>
      </c>
      <c r="F32">
        <v>259482.37</v>
      </c>
      <c r="G32">
        <v>54488</v>
      </c>
      <c r="H32">
        <v>285323.24</v>
      </c>
      <c r="I32">
        <v>257601.8</v>
      </c>
    </row>
    <row r="33" spans="1:9">
      <c r="A33" t="s">
        <v>412</v>
      </c>
      <c r="B33" t="s">
        <v>413</v>
      </c>
      <c r="C33" t="s">
        <v>66</v>
      </c>
      <c r="D33">
        <v>1531430</v>
      </c>
      <c r="E33">
        <v>8292896.8099999996</v>
      </c>
      <c r="F33">
        <v>7430606.9000000004</v>
      </c>
      <c r="G33">
        <v>1742140</v>
      </c>
      <c r="H33">
        <v>8730263.1699999999</v>
      </c>
      <c r="I33">
        <v>7882031.1900000004</v>
      </c>
    </row>
    <row r="34" spans="1:9">
      <c r="A34" t="s">
        <v>412</v>
      </c>
      <c r="B34" t="s">
        <v>413</v>
      </c>
      <c r="C34" t="s">
        <v>352</v>
      </c>
      <c r="G34">
        <v>1392</v>
      </c>
      <c r="H34">
        <v>7928.96</v>
      </c>
      <c r="I34">
        <v>6743.13</v>
      </c>
    </row>
    <row r="35" spans="1:9">
      <c r="A35" t="s">
        <v>412</v>
      </c>
      <c r="B35" t="s">
        <v>413</v>
      </c>
      <c r="C35" t="s">
        <v>48</v>
      </c>
      <c r="D35">
        <v>29820</v>
      </c>
      <c r="E35">
        <v>188881.12</v>
      </c>
      <c r="F35">
        <v>169168.9</v>
      </c>
      <c r="G35">
        <v>42020</v>
      </c>
      <c r="H35">
        <v>230152.09</v>
      </c>
      <c r="I35">
        <v>208170.35</v>
      </c>
    </row>
    <row r="36" spans="1:9">
      <c r="A36" t="s">
        <v>412</v>
      </c>
      <c r="B36" t="s">
        <v>413</v>
      </c>
      <c r="C36" t="s">
        <v>345</v>
      </c>
      <c r="D36">
        <v>170564</v>
      </c>
      <c r="E36">
        <v>891987.25</v>
      </c>
      <c r="F36">
        <v>799028.23</v>
      </c>
      <c r="G36">
        <v>221030</v>
      </c>
      <c r="H36">
        <v>1108111.21</v>
      </c>
      <c r="I36">
        <v>1001797.55</v>
      </c>
    </row>
    <row r="37" spans="1:9">
      <c r="A37" t="s">
        <v>412</v>
      </c>
      <c r="B37" t="s">
        <v>413</v>
      </c>
      <c r="C37" t="s">
        <v>65</v>
      </c>
      <c r="D37">
        <v>27410</v>
      </c>
      <c r="E37">
        <v>168560.86</v>
      </c>
      <c r="F37">
        <v>151533.95000000001</v>
      </c>
      <c r="G37">
        <v>26810</v>
      </c>
      <c r="H37">
        <v>135394.67000000001</v>
      </c>
      <c r="I37">
        <v>122505.92</v>
      </c>
    </row>
    <row r="38" spans="1:9">
      <c r="A38" t="s">
        <v>412</v>
      </c>
      <c r="B38" t="s">
        <v>413</v>
      </c>
      <c r="C38" t="s">
        <v>43</v>
      </c>
      <c r="D38">
        <v>362732</v>
      </c>
      <c r="E38">
        <v>1821825.49</v>
      </c>
      <c r="F38">
        <v>1630824.21</v>
      </c>
      <c r="G38">
        <v>1175818</v>
      </c>
      <c r="H38">
        <v>5451268.6100000003</v>
      </c>
      <c r="I38">
        <v>4887987.1900000004</v>
      </c>
    </row>
    <row r="39" spans="1:9">
      <c r="A39" t="s">
        <v>414</v>
      </c>
      <c r="B39" t="s">
        <v>618</v>
      </c>
      <c r="C39" t="s">
        <v>47</v>
      </c>
      <c r="D39">
        <v>17950</v>
      </c>
      <c r="E39">
        <v>85674.2</v>
      </c>
      <c r="F39">
        <v>76963.56</v>
      </c>
      <c r="G39">
        <v>280</v>
      </c>
      <c r="H39">
        <v>1592.1</v>
      </c>
      <c r="I39">
        <v>1505.62</v>
      </c>
    </row>
    <row r="40" spans="1:9">
      <c r="A40" t="s">
        <v>414</v>
      </c>
      <c r="B40" t="s">
        <v>618</v>
      </c>
      <c r="C40" t="s">
        <v>93</v>
      </c>
      <c r="G40">
        <v>100</v>
      </c>
      <c r="H40">
        <v>573.63</v>
      </c>
      <c r="I40">
        <v>540.11</v>
      </c>
    </row>
    <row r="41" spans="1:9">
      <c r="A41" t="s">
        <v>414</v>
      </c>
      <c r="B41" t="s">
        <v>618</v>
      </c>
      <c r="C41" t="s">
        <v>134</v>
      </c>
      <c r="D41">
        <v>450</v>
      </c>
      <c r="E41">
        <v>2925</v>
      </c>
      <c r="F41">
        <v>2591.5700000000002</v>
      </c>
    </row>
    <row r="42" spans="1:9">
      <c r="A42" t="s">
        <v>414</v>
      </c>
      <c r="B42" t="s">
        <v>618</v>
      </c>
      <c r="C42" t="s">
        <v>62</v>
      </c>
      <c r="D42">
        <v>8280</v>
      </c>
      <c r="E42">
        <v>47670.52</v>
      </c>
      <c r="F42">
        <v>42587.55</v>
      </c>
      <c r="G42">
        <v>31594.9</v>
      </c>
      <c r="H42">
        <v>243603.98</v>
      </c>
      <c r="I42">
        <v>224713.89</v>
      </c>
    </row>
    <row r="43" spans="1:9">
      <c r="A43" t="s">
        <v>414</v>
      </c>
      <c r="B43" t="s">
        <v>618</v>
      </c>
      <c r="C43" t="s">
        <v>53</v>
      </c>
      <c r="D43">
        <v>4145</v>
      </c>
      <c r="E43">
        <v>19923.66</v>
      </c>
      <c r="F43">
        <v>17861.59</v>
      </c>
      <c r="G43">
        <v>7680</v>
      </c>
      <c r="H43">
        <v>51632.75</v>
      </c>
      <c r="I43">
        <v>45774.81</v>
      </c>
    </row>
    <row r="44" spans="1:9">
      <c r="A44" t="s">
        <v>414</v>
      </c>
      <c r="B44" t="s">
        <v>618</v>
      </c>
      <c r="C44" t="s">
        <v>55</v>
      </c>
      <c r="D44">
        <v>21360</v>
      </c>
      <c r="E44">
        <v>101850.21</v>
      </c>
      <c r="F44">
        <v>90345.96</v>
      </c>
      <c r="G44">
        <v>3780</v>
      </c>
      <c r="H44">
        <v>21955.31</v>
      </c>
      <c r="I44">
        <v>20663.27</v>
      </c>
    </row>
    <row r="45" spans="1:9">
      <c r="A45" t="s">
        <v>414</v>
      </c>
      <c r="B45" t="s">
        <v>618</v>
      </c>
      <c r="C45" t="s">
        <v>41</v>
      </c>
      <c r="D45">
        <v>34750</v>
      </c>
      <c r="E45">
        <v>165854.5</v>
      </c>
      <c r="F45">
        <v>148385.06</v>
      </c>
      <c r="G45">
        <v>4139</v>
      </c>
      <c r="H45">
        <v>27908.07</v>
      </c>
      <c r="I45">
        <v>24941.27</v>
      </c>
    </row>
    <row r="46" spans="1:9">
      <c r="A46" t="s">
        <v>414</v>
      </c>
      <c r="B46" t="s">
        <v>618</v>
      </c>
      <c r="C46" t="s">
        <v>44</v>
      </c>
      <c r="D46">
        <v>98378.5</v>
      </c>
      <c r="E46">
        <v>496547.32</v>
      </c>
      <c r="F46">
        <v>442978.85</v>
      </c>
      <c r="G46">
        <v>24953.5</v>
      </c>
      <c r="H46">
        <v>201008.04</v>
      </c>
      <c r="I46">
        <v>173605.28</v>
      </c>
    </row>
    <row r="47" spans="1:9">
      <c r="A47" t="s">
        <v>414</v>
      </c>
      <c r="B47" t="s">
        <v>618</v>
      </c>
      <c r="C47" t="s">
        <v>42</v>
      </c>
      <c r="D47">
        <v>261043.5</v>
      </c>
      <c r="E47">
        <v>1320537.2</v>
      </c>
      <c r="F47">
        <v>1182830.47</v>
      </c>
      <c r="G47">
        <v>182443</v>
      </c>
      <c r="H47">
        <v>1188869.76</v>
      </c>
      <c r="I47">
        <v>1090558.8799999999</v>
      </c>
    </row>
    <row r="48" spans="1:9">
      <c r="A48" t="s">
        <v>414</v>
      </c>
      <c r="B48" t="s">
        <v>618</v>
      </c>
      <c r="C48" t="s">
        <v>151</v>
      </c>
      <c r="D48">
        <v>3769</v>
      </c>
      <c r="E48">
        <v>18818.34</v>
      </c>
      <c r="F48">
        <v>16809.84</v>
      </c>
      <c r="G48">
        <v>7905</v>
      </c>
      <c r="H48">
        <v>54176.52</v>
      </c>
      <c r="I48">
        <v>49981.73</v>
      </c>
    </row>
    <row r="49" spans="1:9">
      <c r="A49" t="s">
        <v>414</v>
      </c>
      <c r="B49" t="s">
        <v>618</v>
      </c>
      <c r="C49" t="s">
        <v>49</v>
      </c>
      <c r="D49">
        <v>1370</v>
      </c>
      <c r="E49">
        <v>7665.87</v>
      </c>
      <c r="F49">
        <v>6872.43</v>
      </c>
    </row>
    <row r="50" spans="1:9">
      <c r="A50" t="s">
        <v>414</v>
      </c>
      <c r="B50" t="s">
        <v>618</v>
      </c>
      <c r="C50" t="s">
        <v>66</v>
      </c>
      <c r="D50">
        <v>3500</v>
      </c>
      <c r="E50">
        <v>19007.27</v>
      </c>
      <c r="F50">
        <v>17028.09</v>
      </c>
      <c r="G50">
        <v>563</v>
      </c>
      <c r="H50">
        <v>3597.39</v>
      </c>
      <c r="I50">
        <v>3389.09</v>
      </c>
    </row>
    <row r="51" spans="1:9">
      <c r="A51" t="s">
        <v>414</v>
      </c>
      <c r="B51" t="s">
        <v>618</v>
      </c>
      <c r="C51" t="s">
        <v>43</v>
      </c>
      <c r="D51">
        <v>7120</v>
      </c>
      <c r="E51">
        <v>31778.79</v>
      </c>
      <c r="F51">
        <v>29168.86</v>
      </c>
    </row>
    <row r="53" spans="1:9">
      <c r="A53" t="s">
        <v>431</v>
      </c>
      <c r="B53" t="s">
        <v>432</v>
      </c>
      <c r="C53" t="s">
        <v>47</v>
      </c>
      <c r="D53">
        <v>63064</v>
      </c>
      <c r="E53">
        <v>432956.69</v>
      </c>
      <c r="F53">
        <v>382242.75</v>
      </c>
      <c r="G53">
        <v>8730</v>
      </c>
      <c r="H53">
        <v>53493.21</v>
      </c>
      <c r="I53">
        <v>48675.32</v>
      </c>
    </row>
    <row r="54" spans="1:9">
      <c r="A54" t="s">
        <v>431</v>
      </c>
      <c r="B54" t="s">
        <v>432</v>
      </c>
      <c r="C54" t="s">
        <v>133</v>
      </c>
      <c r="D54">
        <v>2000</v>
      </c>
      <c r="E54">
        <v>11703.75</v>
      </c>
      <c r="F54">
        <v>10505.65</v>
      </c>
      <c r="G54">
        <v>9350</v>
      </c>
      <c r="H54">
        <v>44139.5</v>
      </c>
      <c r="I54">
        <v>40814.5</v>
      </c>
    </row>
    <row r="55" spans="1:9">
      <c r="A55" t="s">
        <v>431</v>
      </c>
      <c r="B55" t="s">
        <v>432</v>
      </c>
      <c r="C55" t="s">
        <v>134</v>
      </c>
      <c r="D55">
        <v>8000</v>
      </c>
      <c r="E55">
        <v>39861.53</v>
      </c>
      <c r="F55">
        <v>36661.11</v>
      </c>
      <c r="G55">
        <v>500</v>
      </c>
      <c r="H55">
        <v>2115.4</v>
      </c>
      <c r="I55">
        <v>1939.91</v>
      </c>
    </row>
    <row r="56" spans="1:9">
      <c r="A56" t="s">
        <v>431</v>
      </c>
      <c r="B56" t="s">
        <v>432</v>
      </c>
      <c r="C56" t="s">
        <v>62</v>
      </c>
      <c r="D56">
        <v>17665</v>
      </c>
      <c r="E56">
        <v>106018.77</v>
      </c>
      <c r="F56">
        <v>95644.03</v>
      </c>
      <c r="G56">
        <v>12280.69</v>
      </c>
      <c r="H56">
        <v>81403.3</v>
      </c>
      <c r="I56">
        <v>72948.649999999994</v>
      </c>
    </row>
    <row r="57" spans="1:9">
      <c r="A57" t="s">
        <v>431</v>
      </c>
      <c r="B57" t="s">
        <v>432</v>
      </c>
      <c r="C57" t="s">
        <v>53</v>
      </c>
      <c r="D57">
        <v>33503</v>
      </c>
      <c r="E57">
        <v>225878.49</v>
      </c>
      <c r="F57">
        <v>202614</v>
      </c>
      <c r="G57">
        <v>14882</v>
      </c>
      <c r="H57">
        <v>95381.4</v>
      </c>
      <c r="I57">
        <v>83990.48</v>
      </c>
    </row>
    <row r="58" spans="1:9">
      <c r="A58" t="s">
        <v>431</v>
      </c>
      <c r="B58" t="s">
        <v>432</v>
      </c>
      <c r="C58" t="s">
        <v>100</v>
      </c>
      <c r="G58">
        <v>100</v>
      </c>
      <c r="H58">
        <v>557.20000000000005</v>
      </c>
      <c r="I58">
        <v>512.42999999999995</v>
      </c>
    </row>
    <row r="59" spans="1:9">
      <c r="A59" t="s">
        <v>431</v>
      </c>
      <c r="B59" t="s">
        <v>432</v>
      </c>
      <c r="C59" t="s">
        <v>51</v>
      </c>
      <c r="G59">
        <v>31500</v>
      </c>
      <c r="H59">
        <v>202055.23</v>
      </c>
      <c r="I59">
        <v>181051.11</v>
      </c>
    </row>
    <row r="60" spans="1:9">
      <c r="A60" t="s">
        <v>431</v>
      </c>
      <c r="B60" t="s">
        <v>432</v>
      </c>
      <c r="C60" t="s">
        <v>55</v>
      </c>
      <c r="D60">
        <v>11100</v>
      </c>
      <c r="E60">
        <v>66973.990000000005</v>
      </c>
      <c r="F60">
        <v>59884.87</v>
      </c>
      <c r="G60">
        <v>78407.8</v>
      </c>
      <c r="H60">
        <v>427844.41</v>
      </c>
      <c r="I60">
        <v>382604.64</v>
      </c>
    </row>
    <row r="61" spans="1:9">
      <c r="A61" t="s">
        <v>431</v>
      </c>
      <c r="B61" t="s">
        <v>432</v>
      </c>
      <c r="C61" t="s">
        <v>607</v>
      </c>
      <c r="D61">
        <v>1210</v>
      </c>
      <c r="E61">
        <v>6513.05</v>
      </c>
      <c r="F61">
        <v>5750</v>
      </c>
      <c r="G61">
        <v>4650</v>
      </c>
      <c r="H61">
        <v>24402.67</v>
      </c>
      <c r="I61">
        <v>22335.66</v>
      </c>
    </row>
    <row r="62" spans="1:9">
      <c r="A62" t="s">
        <v>431</v>
      </c>
      <c r="B62" t="s">
        <v>432</v>
      </c>
      <c r="C62" t="s">
        <v>41</v>
      </c>
      <c r="D62">
        <v>32420</v>
      </c>
      <c r="E62">
        <v>181229.71</v>
      </c>
      <c r="F62">
        <v>164008.9</v>
      </c>
      <c r="G62">
        <v>16508</v>
      </c>
      <c r="H62">
        <v>100124.92</v>
      </c>
      <c r="I62">
        <v>90962.67</v>
      </c>
    </row>
    <row r="63" spans="1:9">
      <c r="A63" t="s">
        <v>431</v>
      </c>
      <c r="B63" t="s">
        <v>432</v>
      </c>
      <c r="C63" t="s">
        <v>91</v>
      </c>
      <c r="D63">
        <v>20</v>
      </c>
      <c r="E63">
        <v>130.85</v>
      </c>
      <c r="F63">
        <v>116.17</v>
      </c>
      <c r="G63">
        <v>50</v>
      </c>
      <c r="H63">
        <v>412.04</v>
      </c>
      <c r="I63">
        <v>385.75</v>
      </c>
    </row>
    <row r="64" spans="1:9">
      <c r="A64" t="s">
        <v>431</v>
      </c>
      <c r="B64" t="s">
        <v>432</v>
      </c>
      <c r="C64" t="s">
        <v>45</v>
      </c>
      <c r="D64">
        <v>504</v>
      </c>
      <c r="E64">
        <v>3855.6</v>
      </c>
      <c r="F64">
        <v>3329.36</v>
      </c>
    </row>
    <row r="65" spans="1:9">
      <c r="A65" t="s">
        <v>431</v>
      </c>
      <c r="B65" t="s">
        <v>432</v>
      </c>
      <c r="C65" t="s">
        <v>44</v>
      </c>
      <c r="D65">
        <v>13840</v>
      </c>
      <c r="E65">
        <v>76310.98</v>
      </c>
      <c r="F65">
        <v>67562.83</v>
      </c>
      <c r="G65">
        <v>5600</v>
      </c>
      <c r="H65">
        <v>28706.09</v>
      </c>
      <c r="I65">
        <v>26783.68</v>
      </c>
    </row>
    <row r="66" spans="1:9">
      <c r="A66" t="s">
        <v>431</v>
      </c>
      <c r="B66" t="s">
        <v>432</v>
      </c>
      <c r="C66" t="s">
        <v>729</v>
      </c>
      <c r="D66">
        <v>1000</v>
      </c>
      <c r="E66">
        <v>5367.06</v>
      </c>
      <c r="F66">
        <v>4809.3599999999997</v>
      </c>
    </row>
    <row r="67" spans="1:9">
      <c r="A67" t="s">
        <v>431</v>
      </c>
      <c r="B67" t="s">
        <v>432</v>
      </c>
      <c r="C67" t="s">
        <v>60</v>
      </c>
      <c r="D67">
        <v>2250</v>
      </c>
      <c r="E67">
        <v>13754.05</v>
      </c>
      <c r="F67">
        <v>12223.96</v>
      </c>
      <c r="G67">
        <v>4050</v>
      </c>
      <c r="H67">
        <v>24279.81</v>
      </c>
      <c r="I67">
        <v>21610.17</v>
      </c>
    </row>
    <row r="68" spans="1:9">
      <c r="A68" t="s">
        <v>431</v>
      </c>
      <c r="B68" t="s">
        <v>432</v>
      </c>
      <c r="C68" t="s">
        <v>42</v>
      </c>
      <c r="D68">
        <v>12222</v>
      </c>
      <c r="E68">
        <v>85462.080000000002</v>
      </c>
      <c r="F68">
        <v>76983.55</v>
      </c>
      <c r="G68">
        <v>9140</v>
      </c>
      <c r="H68">
        <v>54502.95</v>
      </c>
      <c r="I68">
        <v>49620.11</v>
      </c>
    </row>
    <row r="69" spans="1:9">
      <c r="A69" t="s">
        <v>431</v>
      </c>
      <c r="B69" t="s">
        <v>432</v>
      </c>
      <c r="C69" t="s">
        <v>102</v>
      </c>
      <c r="D69">
        <v>7000</v>
      </c>
      <c r="E69">
        <v>42455</v>
      </c>
      <c r="F69">
        <v>38362.57</v>
      </c>
      <c r="G69">
        <v>2050</v>
      </c>
      <c r="H69">
        <v>12730</v>
      </c>
      <c r="I69">
        <v>10793.55</v>
      </c>
    </row>
    <row r="70" spans="1:9">
      <c r="A70" t="s">
        <v>431</v>
      </c>
      <c r="B70" t="s">
        <v>432</v>
      </c>
      <c r="C70" t="s">
        <v>84</v>
      </c>
      <c r="D70">
        <v>2000</v>
      </c>
      <c r="E70">
        <v>10066.64</v>
      </c>
      <c r="F70">
        <v>9165.27</v>
      </c>
    </row>
    <row r="71" spans="1:9">
      <c r="A71" t="s">
        <v>431</v>
      </c>
      <c r="B71" t="s">
        <v>432</v>
      </c>
      <c r="C71" t="s">
        <v>94</v>
      </c>
      <c r="G71">
        <v>1000</v>
      </c>
      <c r="H71">
        <v>4352.8599999999997</v>
      </c>
      <c r="I71">
        <v>4107.5</v>
      </c>
    </row>
    <row r="72" spans="1:9">
      <c r="A72" t="s">
        <v>431</v>
      </c>
      <c r="B72" t="s">
        <v>432</v>
      </c>
      <c r="C72" t="s">
        <v>70</v>
      </c>
      <c r="G72">
        <v>2080</v>
      </c>
      <c r="H72">
        <v>10939.74</v>
      </c>
      <c r="I72">
        <v>9635.7000000000007</v>
      </c>
    </row>
    <row r="73" spans="1:9">
      <c r="A73" t="s">
        <v>431</v>
      </c>
      <c r="B73" t="s">
        <v>432</v>
      </c>
      <c r="C73" t="s">
        <v>66</v>
      </c>
      <c r="D73">
        <v>31420</v>
      </c>
      <c r="E73">
        <v>169946.81</v>
      </c>
      <c r="F73">
        <v>153005.42000000001</v>
      </c>
      <c r="G73">
        <v>31450</v>
      </c>
      <c r="H73">
        <v>161427.68</v>
      </c>
      <c r="I73">
        <v>141419.63</v>
      </c>
    </row>
    <row r="74" spans="1:9">
      <c r="A74" t="s">
        <v>431</v>
      </c>
      <c r="B74" t="s">
        <v>432</v>
      </c>
      <c r="C74" t="s">
        <v>352</v>
      </c>
      <c r="D74">
        <v>1350</v>
      </c>
      <c r="E74">
        <v>8745.23</v>
      </c>
      <c r="F74">
        <v>7764.46</v>
      </c>
      <c r="G74">
        <v>5600</v>
      </c>
      <c r="H74">
        <v>31456.6</v>
      </c>
      <c r="I74">
        <v>29165.91</v>
      </c>
    </row>
    <row r="75" spans="1:9">
      <c r="A75" t="s">
        <v>431</v>
      </c>
      <c r="B75" t="s">
        <v>432</v>
      </c>
      <c r="C75" t="s">
        <v>525</v>
      </c>
      <c r="D75">
        <v>10060</v>
      </c>
      <c r="E75">
        <v>56925.39</v>
      </c>
      <c r="F75">
        <v>50569.599999999999</v>
      </c>
      <c r="G75">
        <v>9760</v>
      </c>
      <c r="H75">
        <v>50868.68</v>
      </c>
      <c r="I75">
        <v>45611.01</v>
      </c>
    </row>
    <row r="76" spans="1:9">
      <c r="A76" t="s">
        <v>431</v>
      </c>
      <c r="B76" t="s">
        <v>432</v>
      </c>
      <c r="C76" t="s">
        <v>48</v>
      </c>
      <c r="G76">
        <v>5000</v>
      </c>
      <c r="H76">
        <v>29681.439999999999</v>
      </c>
      <c r="I76">
        <v>26672.91</v>
      </c>
    </row>
    <row r="77" spans="1:9">
      <c r="A77" t="s">
        <v>431</v>
      </c>
      <c r="B77" t="s">
        <v>432</v>
      </c>
      <c r="C77" t="s">
        <v>621</v>
      </c>
      <c r="D77">
        <v>55530</v>
      </c>
      <c r="E77">
        <v>287093.31</v>
      </c>
      <c r="F77">
        <v>258515.9</v>
      </c>
      <c r="G77">
        <v>40190</v>
      </c>
      <c r="H77">
        <v>185001.2</v>
      </c>
      <c r="I77">
        <v>169821.35</v>
      </c>
    </row>
    <row r="78" spans="1:9">
      <c r="A78" t="s">
        <v>431</v>
      </c>
      <c r="B78" t="s">
        <v>432</v>
      </c>
      <c r="C78" t="s">
        <v>82</v>
      </c>
      <c r="D78">
        <v>5000</v>
      </c>
      <c r="E78">
        <v>33441.839999999997</v>
      </c>
      <c r="F78">
        <v>29500</v>
      </c>
    </row>
    <row r="79" spans="1:9">
      <c r="A79" t="s">
        <v>431</v>
      </c>
      <c r="B79" t="s">
        <v>432</v>
      </c>
      <c r="C79" t="s">
        <v>65</v>
      </c>
      <c r="G79">
        <v>2000</v>
      </c>
      <c r="H79">
        <v>11239.14</v>
      </c>
      <c r="I79">
        <v>10682.06</v>
      </c>
    </row>
    <row r="80" spans="1:9">
      <c r="A80" t="s">
        <v>433</v>
      </c>
      <c r="B80" t="s">
        <v>625</v>
      </c>
      <c r="C80" t="s">
        <v>133</v>
      </c>
      <c r="D80">
        <v>537</v>
      </c>
      <c r="E80">
        <v>4387.78</v>
      </c>
      <c r="F80">
        <v>3886.19</v>
      </c>
      <c r="G80">
        <v>210</v>
      </c>
      <c r="H80">
        <v>1719.9</v>
      </c>
      <c r="I80">
        <v>1616.43</v>
      </c>
    </row>
    <row r="81" spans="1:9">
      <c r="A81" t="s">
        <v>433</v>
      </c>
      <c r="B81" t="s">
        <v>625</v>
      </c>
      <c r="C81" t="s">
        <v>62</v>
      </c>
      <c r="G81">
        <v>5448</v>
      </c>
      <c r="H81">
        <v>34605</v>
      </c>
      <c r="I81">
        <v>32583.97</v>
      </c>
    </row>
    <row r="82" spans="1:9">
      <c r="A82" t="s">
        <v>433</v>
      </c>
      <c r="B82" t="s">
        <v>625</v>
      </c>
      <c r="C82" t="s">
        <v>53</v>
      </c>
      <c r="D82">
        <v>300</v>
      </c>
      <c r="E82">
        <v>2089.08</v>
      </c>
      <c r="F82">
        <v>1915.97</v>
      </c>
      <c r="G82">
        <v>1210</v>
      </c>
      <c r="H82">
        <v>8619.5499999999993</v>
      </c>
      <c r="I82">
        <v>7978.5</v>
      </c>
    </row>
    <row r="83" spans="1:9">
      <c r="A83" t="s">
        <v>433</v>
      </c>
      <c r="B83" t="s">
        <v>625</v>
      </c>
      <c r="C83" t="s">
        <v>55</v>
      </c>
      <c r="D83">
        <v>9120</v>
      </c>
      <c r="E83">
        <v>59392.56</v>
      </c>
      <c r="F83">
        <v>53209.18</v>
      </c>
      <c r="G83">
        <v>8160</v>
      </c>
      <c r="H83">
        <v>69878.259999999995</v>
      </c>
      <c r="I83">
        <v>61735.54</v>
      </c>
    </row>
    <row r="84" spans="1:9">
      <c r="A84" t="s">
        <v>433</v>
      </c>
      <c r="B84" t="s">
        <v>625</v>
      </c>
      <c r="C84" t="s">
        <v>45</v>
      </c>
      <c r="G84">
        <v>1000</v>
      </c>
      <c r="H84">
        <v>9000</v>
      </c>
      <c r="I84">
        <v>7854.94</v>
      </c>
    </row>
    <row r="85" spans="1:9">
      <c r="A85" t="s">
        <v>433</v>
      </c>
      <c r="B85" t="s">
        <v>625</v>
      </c>
      <c r="C85" t="s">
        <v>60</v>
      </c>
      <c r="D85">
        <v>10</v>
      </c>
      <c r="E85">
        <v>67.819999999999993</v>
      </c>
      <c r="F85">
        <v>60</v>
      </c>
    </row>
    <row r="86" spans="1:9">
      <c r="A86" t="s">
        <v>433</v>
      </c>
      <c r="B86" t="s">
        <v>625</v>
      </c>
      <c r="C86" t="s">
        <v>42</v>
      </c>
      <c r="D86">
        <v>4950</v>
      </c>
      <c r="E86">
        <v>39922.03</v>
      </c>
      <c r="F86">
        <v>35836.35</v>
      </c>
      <c r="G86">
        <v>9000</v>
      </c>
      <c r="H86">
        <v>70610.509999999995</v>
      </c>
      <c r="I86">
        <v>64890.28</v>
      </c>
    </row>
    <row r="87" spans="1:9">
      <c r="A87" t="s">
        <v>433</v>
      </c>
      <c r="B87" t="s">
        <v>625</v>
      </c>
      <c r="C87" t="s">
        <v>82</v>
      </c>
      <c r="D87">
        <v>670</v>
      </c>
      <c r="E87">
        <v>6117.2</v>
      </c>
      <c r="F87">
        <v>5424.98</v>
      </c>
    </row>
    <row r="89" spans="1:9">
      <c r="A89" t="s">
        <v>441</v>
      </c>
      <c r="B89" t="s">
        <v>307</v>
      </c>
      <c r="C89" t="s">
        <v>47</v>
      </c>
      <c r="D89">
        <v>13605</v>
      </c>
      <c r="E89">
        <v>162618.46</v>
      </c>
      <c r="F89">
        <v>145646.73000000001</v>
      </c>
      <c r="G89">
        <v>13392</v>
      </c>
      <c r="H89">
        <v>143634.99</v>
      </c>
      <c r="I89">
        <v>129977.8</v>
      </c>
    </row>
    <row r="90" spans="1:9">
      <c r="A90" t="s">
        <v>441</v>
      </c>
      <c r="B90" t="s">
        <v>307</v>
      </c>
      <c r="C90" t="s">
        <v>93</v>
      </c>
      <c r="G90">
        <v>840</v>
      </c>
      <c r="H90">
        <v>8095.89</v>
      </c>
      <c r="I90">
        <v>7643.19</v>
      </c>
    </row>
    <row r="91" spans="1:9">
      <c r="A91" t="s">
        <v>441</v>
      </c>
      <c r="B91" t="s">
        <v>307</v>
      </c>
      <c r="C91" t="s">
        <v>63</v>
      </c>
      <c r="G91">
        <v>8</v>
      </c>
      <c r="H91">
        <v>3.09</v>
      </c>
      <c r="I91">
        <v>2.9</v>
      </c>
    </row>
    <row r="92" spans="1:9">
      <c r="A92" t="s">
        <v>441</v>
      </c>
      <c r="B92" t="s">
        <v>307</v>
      </c>
      <c r="C92" t="s">
        <v>134</v>
      </c>
      <c r="D92">
        <v>720</v>
      </c>
      <c r="E92">
        <v>10277.86</v>
      </c>
      <c r="F92">
        <v>9467.8700000000008</v>
      </c>
      <c r="G92">
        <v>32.5</v>
      </c>
      <c r="H92">
        <v>455</v>
      </c>
      <c r="I92">
        <v>401.87</v>
      </c>
    </row>
    <row r="93" spans="1:9">
      <c r="A93" t="s">
        <v>441</v>
      </c>
      <c r="B93" t="s">
        <v>307</v>
      </c>
      <c r="C93" t="s">
        <v>62</v>
      </c>
      <c r="D93">
        <v>61229</v>
      </c>
      <c r="E93">
        <v>834997.45</v>
      </c>
      <c r="F93">
        <v>748436.01</v>
      </c>
      <c r="G93">
        <v>86252.4</v>
      </c>
      <c r="H93">
        <v>1140694.47</v>
      </c>
      <c r="I93">
        <v>1033742.51</v>
      </c>
    </row>
    <row r="94" spans="1:9">
      <c r="A94" t="s">
        <v>441</v>
      </c>
      <c r="B94" t="s">
        <v>307</v>
      </c>
      <c r="C94" t="s">
        <v>53</v>
      </c>
      <c r="D94">
        <v>232134</v>
      </c>
      <c r="E94">
        <v>2990534.44</v>
      </c>
      <c r="F94">
        <v>2677122.34</v>
      </c>
      <c r="G94">
        <v>254162</v>
      </c>
      <c r="H94">
        <v>3013877.09</v>
      </c>
      <c r="I94">
        <v>2736057.17</v>
      </c>
    </row>
    <row r="95" spans="1:9">
      <c r="A95" t="s">
        <v>441</v>
      </c>
      <c r="B95" t="s">
        <v>307</v>
      </c>
      <c r="C95" t="s">
        <v>81</v>
      </c>
      <c r="D95">
        <v>148</v>
      </c>
      <c r="E95">
        <v>1934.26</v>
      </c>
      <c r="F95">
        <v>1733.21</v>
      </c>
      <c r="G95">
        <v>664</v>
      </c>
      <c r="H95">
        <v>7577.69</v>
      </c>
      <c r="I95">
        <v>6852.13</v>
      </c>
    </row>
    <row r="96" spans="1:9">
      <c r="A96" t="s">
        <v>441</v>
      </c>
      <c r="B96" t="s">
        <v>307</v>
      </c>
      <c r="C96" t="s">
        <v>55</v>
      </c>
      <c r="D96">
        <v>28680</v>
      </c>
      <c r="E96">
        <v>364478.94</v>
      </c>
      <c r="F96">
        <v>326020.5</v>
      </c>
      <c r="G96">
        <v>36479.42</v>
      </c>
      <c r="H96">
        <v>442366.36</v>
      </c>
      <c r="I96">
        <v>397706.59</v>
      </c>
    </row>
    <row r="97" spans="1:9">
      <c r="A97" t="s">
        <v>441</v>
      </c>
      <c r="B97" t="s">
        <v>307</v>
      </c>
      <c r="C97" t="s">
        <v>41</v>
      </c>
      <c r="D97">
        <v>3300041</v>
      </c>
      <c r="E97">
        <v>39279115.280000001</v>
      </c>
      <c r="F97">
        <v>35229305.560000002</v>
      </c>
      <c r="G97">
        <v>2789080.9</v>
      </c>
      <c r="H97">
        <v>30074377.210000001</v>
      </c>
      <c r="I97">
        <v>27280553.120000001</v>
      </c>
    </row>
    <row r="98" spans="1:9">
      <c r="A98" t="s">
        <v>441</v>
      </c>
      <c r="B98" t="s">
        <v>307</v>
      </c>
      <c r="C98" t="s">
        <v>44</v>
      </c>
      <c r="D98">
        <v>3700</v>
      </c>
      <c r="E98">
        <v>48993.85</v>
      </c>
      <c r="F98">
        <v>44158.35</v>
      </c>
      <c r="G98">
        <v>632</v>
      </c>
      <c r="H98">
        <v>6772.09</v>
      </c>
      <c r="I98">
        <v>5937.68</v>
      </c>
    </row>
    <row r="99" spans="1:9">
      <c r="A99" t="s">
        <v>441</v>
      </c>
      <c r="B99" t="s">
        <v>307</v>
      </c>
      <c r="C99" t="s">
        <v>56</v>
      </c>
      <c r="D99">
        <v>3976</v>
      </c>
      <c r="E99">
        <v>50359.93</v>
      </c>
      <c r="F99">
        <v>45020.37</v>
      </c>
      <c r="G99">
        <v>14004</v>
      </c>
      <c r="H99">
        <v>177433.51</v>
      </c>
      <c r="I99">
        <v>160701.97</v>
      </c>
    </row>
    <row r="100" spans="1:9">
      <c r="A100" t="s">
        <v>441</v>
      </c>
      <c r="B100" t="s">
        <v>307</v>
      </c>
      <c r="C100" t="s">
        <v>60</v>
      </c>
      <c r="D100">
        <v>50</v>
      </c>
      <c r="E100">
        <v>627.19000000000005</v>
      </c>
      <c r="F100">
        <v>561.22</v>
      </c>
    </row>
    <row r="101" spans="1:9">
      <c r="A101" t="s">
        <v>441</v>
      </c>
      <c r="B101" t="s">
        <v>307</v>
      </c>
      <c r="C101" t="s">
        <v>42</v>
      </c>
      <c r="D101">
        <v>184111.35999999999</v>
      </c>
      <c r="E101">
        <v>2246441.54</v>
      </c>
      <c r="F101">
        <v>2005517.02</v>
      </c>
      <c r="G101">
        <v>145293</v>
      </c>
      <c r="H101">
        <v>1658738.41</v>
      </c>
      <c r="I101">
        <v>1503431.46</v>
      </c>
    </row>
    <row r="102" spans="1:9">
      <c r="A102" t="s">
        <v>441</v>
      </c>
      <c r="B102" t="s">
        <v>307</v>
      </c>
      <c r="C102" t="s">
        <v>98</v>
      </c>
      <c r="D102">
        <v>1050</v>
      </c>
      <c r="E102">
        <v>19833.02</v>
      </c>
      <c r="F102">
        <v>17510.02</v>
      </c>
    </row>
    <row r="103" spans="1:9">
      <c r="A103" t="s">
        <v>441</v>
      </c>
      <c r="B103" t="s">
        <v>307</v>
      </c>
      <c r="C103" t="s">
        <v>61</v>
      </c>
      <c r="D103">
        <v>11</v>
      </c>
      <c r="E103">
        <v>80.38</v>
      </c>
      <c r="F103">
        <v>71.38</v>
      </c>
    </row>
    <row r="104" spans="1:9">
      <c r="A104" t="s">
        <v>441</v>
      </c>
      <c r="B104" t="s">
        <v>307</v>
      </c>
      <c r="C104" t="s">
        <v>710</v>
      </c>
      <c r="G104">
        <v>12</v>
      </c>
      <c r="H104">
        <v>168.5</v>
      </c>
      <c r="I104">
        <v>157.35</v>
      </c>
    </row>
    <row r="105" spans="1:9">
      <c r="A105" t="s">
        <v>441</v>
      </c>
      <c r="B105" t="s">
        <v>307</v>
      </c>
      <c r="C105" t="s">
        <v>70</v>
      </c>
      <c r="G105">
        <v>400</v>
      </c>
      <c r="H105">
        <v>4671.9799999999996</v>
      </c>
      <c r="I105">
        <v>4295.53</v>
      </c>
    </row>
    <row r="106" spans="1:9">
      <c r="A106" t="s">
        <v>441</v>
      </c>
      <c r="B106" t="s">
        <v>307</v>
      </c>
      <c r="C106" t="s">
        <v>66</v>
      </c>
      <c r="D106">
        <v>6999</v>
      </c>
      <c r="E106">
        <v>91755.48</v>
      </c>
      <c r="F106">
        <v>82421.41</v>
      </c>
      <c r="G106">
        <v>1784</v>
      </c>
      <c r="H106">
        <v>20815.849999999999</v>
      </c>
      <c r="I106">
        <v>18573.900000000001</v>
      </c>
    </row>
    <row r="107" spans="1:9">
      <c r="A107" t="s">
        <v>441</v>
      </c>
      <c r="B107" t="s">
        <v>307</v>
      </c>
      <c r="C107" t="s">
        <v>352</v>
      </c>
      <c r="G107">
        <v>2</v>
      </c>
      <c r="H107">
        <v>24.64</v>
      </c>
      <c r="I107">
        <v>21.03</v>
      </c>
    </row>
    <row r="108" spans="1:9">
      <c r="A108" t="s">
        <v>441</v>
      </c>
      <c r="B108" t="s">
        <v>307</v>
      </c>
      <c r="C108" t="s">
        <v>65</v>
      </c>
      <c r="D108">
        <v>3020</v>
      </c>
      <c r="E108">
        <v>33865.65</v>
      </c>
      <c r="F108">
        <v>30312.81</v>
      </c>
      <c r="G108">
        <v>3770</v>
      </c>
      <c r="H108">
        <v>37144.9</v>
      </c>
      <c r="I108">
        <v>33615.93</v>
      </c>
    </row>
    <row r="109" spans="1:9">
      <c r="A109" t="s">
        <v>441</v>
      </c>
      <c r="B109" t="s">
        <v>307</v>
      </c>
      <c r="C109" t="s">
        <v>43</v>
      </c>
      <c r="D109">
        <v>91914</v>
      </c>
      <c r="E109">
        <v>1003511.76</v>
      </c>
      <c r="F109">
        <v>900749.06</v>
      </c>
      <c r="G109">
        <v>152283</v>
      </c>
      <c r="H109">
        <v>1627948.08</v>
      </c>
      <c r="I109">
        <v>1472261.31</v>
      </c>
    </row>
    <row r="111" spans="1:9">
      <c r="A111" t="s">
        <v>452</v>
      </c>
      <c r="B111" t="s">
        <v>314</v>
      </c>
      <c r="C111" t="s">
        <v>47</v>
      </c>
      <c r="D111">
        <v>130755</v>
      </c>
      <c r="E111">
        <v>1276350.8999999999</v>
      </c>
      <c r="F111">
        <v>1144722.46</v>
      </c>
      <c r="G111">
        <v>113310</v>
      </c>
      <c r="H111">
        <v>1091066.8700000001</v>
      </c>
      <c r="I111">
        <v>1000844.98</v>
      </c>
    </row>
    <row r="112" spans="1:9">
      <c r="A112" t="s">
        <v>452</v>
      </c>
      <c r="B112" t="s">
        <v>314</v>
      </c>
      <c r="C112" t="s">
        <v>93</v>
      </c>
      <c r="D112">
        <v>19350</v>
      </c>
      <c r="E112">
        <v>238899.56</v>
      </c>
      <c r="F112">
        <v>218789.82</v>
      </c>
      <c r="G112">
        <v>3024</v>
      </c>
      <c r="H112">
        <v>35832.82</v>
      </c>
      <c r="I112">
        <v>33181.93</v>
      </c>
    </row>
    <row r="113" spans="1:9">
      <c r="A113" t="s">
        <v>452</v>
      </c>
      <c r="B113" t="s">
        <v>314</v>
      </c>
      <c r="C113" t="s">
        <v>133</v>
      </c>
      <c r="G113">
        <v>400</v>
      </c>
      <c r="H113">
        <v>3980</v>
      </c>
      <c r="I113">
        <v>3688.14</v>
      </c>
    </row>
    <row r="114" spans="1:9">
      <c r="A114" t="s">
        <v>452</v>
      </c>
      <c r="B114" t="s">
        <v>314</v>
      </c>
      <c r="C114" t="s">
        <v>63</v>
      </c>
      <c r="D114">
        <v>9400</v>
      </c>
      <c r="E114">
        <v>119196.68</v>
      </c>
      <c r="F114">
        <v>106078.01</v>
      </c>
      <c r="G114">
        <v>28931</v>
      </c>
      <c r="H114">
        <v>321476.5</v>
      </c>
      <c r="I114">
        <v>293218.5</v>
      </c>
    </row>
    <row r="115" spans="1:9">
      <c r="A115" t="s">
        <v>452</v>
      </c>
      <c r="B115" t="s">
        <v>314</v>
      </c>
      <c r="C115" t="s">
        <v>134</v>
      </c>
      <c r="D115">
        <v>3200</v>
      </c>
      <c r="E115">
        <v>46897.81</v>
      </c>
      <c r="F115">
        <v>41978.12</v>
      </c>
      <c r="G115">
        <v>2700</v>
      </c>
      <c r="H115">
        <v>29601.64</v>
      </c>
      <c r="I115">
        <v>26640.51</v>
      </c>
    </row>
    <row r="116" spans="1:9">
      <c r="A116" t="s">
        <v>452</v>
      </c>
      <c r="B116" t="s">
        <v>314</v>
      </c>
      <c r="C116" t="s">
        <v>62</v>
      </c>
      <c r="D116">
        <v>151249.99</v>
      </c>
      <c r="E116">
        <v>2230766.04</v>
      </c>
      <c r="F116">
        <v>2003494.42</v>
      </c>
      <c r="G116">
        <v>62902.26</v>
      </c>
      <c r="H116">
        <v>976267.43</v>
      </c>
      <c r="I116">
        <v>840266.19</v>
      </c>
    </row>
    <row r="117" spans="1:9">
      <c r="A117" t="s">
        <v>452</v>
      </c>
      <c r="B117" t="s">
        <v>314</v>
      </c>
      <c r="C117" t="s">
        <v>53</v>
      </c>
      <c r="D117">
        <v>1479235.76</v>
      </c>
      <c r="E117">
        <v>18610813.52</v>
      </c>
      <c r="F117">
        <v>16677981.189999999</v>
      </c>
      <c r="G117">
        <v>1754578.79</v>
      </c>
      <c r="H117">
        <v>21098626.210000001</v>
      </c>
      <c r="I117">
        <v>19172440.329999998</v>
      </c>
    </row>
    <row r="118" spans="1:9">
      <c r="A118" t="s">
        <v>452</v>
      </c>
      <c r="B118" t="s">
        <v>314</v>
      </c>
      <c r="C118" t="s">
        <v>51</v>
      </c>
      <c r="G118">
        <v>7500</v>
      </c>
      <c r="H118">
        <v>82010.92</v>
      </c>
      <c r="I118">
        <v>76036.81</v>
      </c>
    </row>
    <row r="119" spans="1:9">
      <c r="A119" t="s">
        <v>452</v>
      </c>
      <c r="B119" t="s">
        <v>314</v>
      </c>
      <c r="C119" t="s">
        <v>55</v>
      </c>
      <c r="D119">
        <v>192355</v>
      </c>
      <c r="E119">
        <v>2451570.7599999998</v>
      </c>
      <c r="F119">
        <v>2204692.25</v>
      </c>
      <c r="G119">
        <v>255723</v>
      </c>
      <c r="H119">
        <v>3017636.03</v>
      </c>
      <c r="I119">
        <v>2728041.6</v>
      </c>
    </row>
    <row r="120" spans="1:9">
      <c r="A120" t="s">
        <v>452</v>
      </c>
      <c r="B120" t="s">
        <v>314</v>
      </c>
      <c r="C120" t="s">
        <v>607</v>
      </c>
      <c r="D120">
        <v>6610</v>
      </c>
      <c r="E120">
        <v>53755.85</v>
      </c>
      <c r="F120">
        <v>47458</v>
      </c>
      <c r="G120">
        <v>11580</v>
      </c>
      <c r="H120">
        <v>81392.42</v>
      </c>
      <c r="I120">
        <v>76826.850000000006</v>
      </c>
    </row>
    <row r="121" spans="1:9">
      <c r="A121" t="s">
        <v>452</v>
      </c>
      <c r="B121" t="s">
        <v>314</v>
      </c>
      <c r="C121" t="s">
        <v>41</v>
      </c>
      <c r="D121">
        <v>823124</v>
      </c>
      <c r="E121">
        <v>9013634.2400000002</v>
      </c>
      <c r="F121">
        <v>8080317.3399999999</v>
      </c>
      <c r="G121">
        <v>861738.5</v>
      </c>
      <c r="H121">
        <v>8758324.9000000004</v>
      </c>
      <c r="I121">
        <v>7953345.8099999996</v>
      </c>
    </row>
    <row r="122" spans="1:9">
      <c r="A122" t="s">
        <v>452</v>
      </c>
      <c r="B122" t="s">
        <v>314</v>
      </c>
      <c r="C122" t="s">
        <v>91</v>
      </c>
      <c r="D122">
        <v>10850</v>
      </c>
      <c r="E122">
        <v>148908</v>
      </c>
      <c r="F122">
        <v>133329.76999999999</v>
      </c>
      <c r="G122">
        <v>3000</v>
      </c>
      <c r="H122">
        <v>40725.64</v>
      </c>
      <c r="I122">
        <v>37429.22</v>
      </c>
    </row>
    <row r="123" spans="1:9">
      <c r="A123" t="s">
        <v>452</v>
      </c>
      <c r="B123" t="s">
        <v>314</v>
      </c>
      <c r="C123" t="s">
        <v>56</v>
      </c>
      <c r="G123">
        <v>22150</v>
      </c>
      <c r="H123">
        <v>230442.5</v>
      </c>
      <c r="I123">
        <v>210314</v>
      </c>
    </row>
    <row r="124" spans="1:9">
      <c r="A124" t="s">
        <v>452</v>
      </c>
      <c r="B124" t="s">
        <v>314</v>
      </c>
      <c r="C124" t="s">
        <v>60</v>
      </c>
      <c r="D124">
        <v>15250</v>
      </c>
      <c r="E124">
        <v>164253.57</v>
      </c>
      <c r="F124">
        <v>147363.21</v>
      </c>
      <c r="G124">
        <v>43115</v>
      </c>
      <c r="H124">
        <v>435691.93</v>
      </c>
      <c r="I124">
        <v>398219.85</v>
      </c>
    </row>
    <row r="125" spans="1:9">
      <c r="A125" t="s">
        <v>452</v>
      </c>
      <c r="B125" t="s">
        <v>314</v>
      </c>
      <c r="C125" t="s">
        <v>42</v>
      </c>
      <c r="D125">
        <v>661345.48</v>
      </c>
      <c r="E125">
        <v>7034268.4199999999</v>
      </c>
      <c r="F125">
        <v>6298270.71</v>
      </c>
      <c r="G125">
        <v>530422.53</v>
      </c>
      <c r="H125">
        <v>5617037.1100000003</v>
      </c>
      <c r="I125">
        <v>5100260.32</v>
      </c>
    </row>
    <row r="126" spans="1:9">
      <c r="A126" t="s">
        <v>452</v>
      </c>
      <c r="B126" t="s">
        <v>314</v>
      </c>
      <c r="C126" t="s">
        <v>98</v>
      </c>
      <c r="G126">
        <v>5</v>
      </c>
      <c r="H126">
        <v>5</v>
      </c>
      <c r="I126">
        <v>4.26</v>
      </c>
    </row>
    <row r="127" spans="1:9">
      <c r="A127" t="s">
        <v>452</v>
      </c>
      <c r="B127" t="s">
        <v>314</v>
      </c>
      <c r="C127" t="s">
        <v>70</v>
      </c>
      <c r="D127">
        <v>5565</v>
      </c>
      <c r="E127">
        <v>44103.9</v>
      </c>
      <c r="F127">
        <v>39299.83</v>
      </c>
      <c r="G127">
        <v>11500</v>
      </c>
      <c r="H127">
        <v>105286.6</v>
      </c>
      <c r="I127">
        <v>94410.79</v>
      </c>
    </row>
    <row r="128" spans="1:9">
      <c r="A128" t="s">
        <v>452</v>
      </c>
      <c r="B128" t="s">
        <v>314</v>
      </c>
      <c r="C128" t="s">
        <v>818</v>
      </c>
      <c r="G128">
        <v>60</v>
      </c>
      <c r="H128">
        <v>605.77</v>
      </c>
      <c r="I128">
        <v>565.57000000000005</v>
      </c>
    </row>
    <row r="129" spans="1:9">
      <c r="A129" t="s">
        <v>452</v>
      </c>
      <c r="B129" t="s">
        <v>314</v>
      </c>
      <c r="C129" t="s">
        <v>66</v>
      </c>
      <c r="D129">
        <v>550</v>
      </c>
      <c r="E129">
        <v>5996.66</v>
      </c>
      <c r="F129">
        <v>5259.99</v>
      </c>
      <c r="G129">
        <v>15000</v>
      </c>
      <c r="H129">
        <v>146842.15</v>
      </c>
      <c r="I129">
        <v>132300</v>
      </c>
    </row>
    <row r="130" spans="1:9">
      <c r="A130" t="s">
        <v>452</v>
      </c>
      <c r="B130" t="s">
        <v>314</v>
      </c>
      <c r="C130" t="s">
        <v>178</v>
      </c>
      <c r="G130">
        <v>500</v>
      </c>
      <c r="H130">
        <v>6394.4</v>
      </c>
      <c r="I130">
        <v>6030</v>
      </c>
    </row>
    <row r="131" spans="1:9">
      <c r="A131" t="s">
        <v>452</v>
      </c>
      <c r="B131" t="s">
        <v>314</v>
      </c>
      <c r="C131" t="s">
        <v>352</v>
      </c>
      <c r="D131">
        <v>2100</v>
      </c>
      <c r="E131">
        <v>25279.43</v>
      </c>
      <c r="F131">
        <v>22447.48</v>
      </c>
      <c r="G131">
        <v>1000</v>
      </c>
      <c r="H131">
        <v>9759.89</v>
      </c>
      <c r="I131">
        <v>8749.4699999999993</v>
      </c>
    </row>
    <row r="132" spans="1:9">
      <c r="A132" t="s">
        <v>452</v>
      </c>
      <c r="B132" t="s">
        <v>314</v>
      </c>
      <c r="C132" t="s">
        <v>525</v>
      </c>
      <c r="D132">
        <v>6000</v>
      </c>
      <c r="E132">
        <v>58343.040000000001</v>
      </c>
      <c r="F132">
        <v>51425.06</v>
      </c>
      <c r="G132">
        <v>1200</v>
      </c>
      <c r="H132">
        <v>9856.23</v>
      </c>
      <c r="I132">
        <v>8927.82</v>
      </c>
    </row>
    <row r="133" spans="1:9">
      <c r="A133" t="s">
        <v>452</v>
      </c>
      <c r="B133" t="s">
        <v>314</v>
      </c>
      <c r="C133" t="s">
        <v>82</v>
      </c>
      <c r="D133">
        <v>455</v>
      </c>
      <c r="E133">
        <v>2730</v>
      </c>
      <c r="F133">
        <v>2421.63</v>
      </c>
    </row>
    <row r="134" spans="1:9">
      <c r="A134" t="s">
        <v>452</v>
      </c>
      <c r="B134" t="s">
        <v>314</v>
      </c>
      <c r="C134" t="s">
        <v>43</v>
      </c>
      <c r="D134">
        <v>438</v>
      </c>
      <c r="E134">
        <v>5579.61</v>
      </c>
      <c r="F134">
        <v>5114.8500000000004</v>
      </c>
      <c r="G134">
        <v>34775</v>
      </c>
      <c r="H134">
        <v>246831.94</v>
      </c>
      <c r="I134">
        <v>218023.5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79" workbookViewId="0">
      <selection activeCell="I102" sqref="A84:I102"/>
    </sheetView>
  </sheetViews>
  <sheetFormatPr defaultRowHeight="12.75"/>
  <cols>
    <col min="1" max="1" width="16.140625" bestFit="1" customWidth="1"/>
    <col min="2" max="2" width="30.28515625" bestFit="1" customWidth="1"/>
  </cols>
  <sheetData>
    <row r="1" spans="1:9">
      <c r="A1" t="s">
        <v>518</v>
      </c>
      <c r="B1" t="s">
        <v>519</v>
      </c>
      <c r="C1" t="s">
        <v>850</v>
      </c>
      <c r="G1">
        <v>0.9</v>
      </c>
      <c r="H1">
        <v>1000</v>
      </c>
      <c r="I1">
        <v>873.56</v>
      </c>
    </row>
    <row r="2" spans="1:9">
      <c r="A2" t="s">
        <v>518</v>
      </c>
      <c r="B2" t="s">
        <v>519</v>
      </c>
      <c r="C2" t="s">
        <v>151</v>
      </c>
      <c r="D2">
        <v>655</v>
      </c>
      <c r="E2">
        <v>131687.5</v>
      </c>
      <c r="F2">
        <v>119138.32</v>
      </c>
      <c r="G2">
        <v>250</v>
      </c>
      <c r="H2">
        <v>53726.33</v>
      </c>
      <c r="I2">
        <v>47935</v>
      </c>
    </row>
    <row r="3" spans="1:9">
      <c r="A3" t="s">
        <v>518</v>
      </c>
      <c r="B3" t="s">
        <v>519</v>
      </c>
      <c r="C3" t="s">
        <v>48</v>
      </c>
      <c r="D3">
        <v>566</v>
      </c>
      <c r="E3">
        <v>70155.55</v>
      </c>
      <c r="F3">
        <v>62836.77</v>
      </c>
      <c r="G3">
        <v>198</v>
      </c>
      <c r="H3">
        <v>207100.46</v>
      </c>
      <c r="I3">
        <v>189012.78</v>
      </c>
    </row>
    <row r="4" spans="1:9">
      <c r="A4" t="s">
        <v>518</v>
      </c>
      <c r="B4" t="s">
        <v>519</v>
      </c>
      <c r="C4" t="s">
        <v>604</v>
      </c>
      <c r="D4">
        <v>43905</v>
      </c>
      <c r="E4">
        <v>2934025.83</v>
      </c>
      <c r="F4">
        <v>2612343.38</v>
      </c>
      <c r="G4">
        <v>38580</v>
      </c>
      <c r="H4">
        <v>2672659.92</v>
      </c>
      <c r="I4">
        <v>2417471.5499999998</v>
      </c>
    </row>
    <row r="5" spans="1:9">
      <c r="A5" t="s">
        <v>518</v>
      </c>
      <c r="B5" t="s">
        <v>519</v>
      </c>
      <c r="C5" t="s">
        <v>107</v>
      </c>
      <c r="G5">
        <v>2100</v>
      </c>
      <c r="H5">
        <v>282000</v>
      </c>
      <c r="I5">
        <v>252790.7</v>
      </c>
    </row>
    <row r="6" spans="1:9">
      <c r="A6" t="s">
        <v>418</v>
      </c>
      <c r="B6" t="s">
        <v>419</v>
      </c>
      <c r="C6" t="s">
        <v>47</v>
      </c>
      <c r="D6">
        <v>1389542</v>
      </c>
      <c r="E6">
        <v>6376028.2599999998</v>
      </c>
      <c r="F6">
        <v>5720176.1900000004</v>
      </c>
      <c r="G6">
        <v>1167528</v>
      </c>
      <c r="H6">
        <v>4760139.0599999996</v>
      </c>
      <c r="I6">
        <v>4349583.08</v>
      </c>
    </row>
    <row r="7" spans="1:9">
      <c r="A7" t="s">
        <v>418</v>
      </c>
      <c r="B7" t="s">
        <v>419</v>
      </c>
      <c r="C7" t="s">
        <v>86</v>
      </c>
      <c r="D7">
        <v>49420</v>
      </c>
      <c r="E7">
        <v>227290.43</v>
      </c>
      <c r="F7">
        <v>203081.13</v>
      </c>
      <c r="G7">
        <v>160036</v>
      </c>
      <c r="H7">
        <v>686892.67</v>
      </c>
      <c r="I7">
        <v>599965.23</v>
      </c>
    </row>
    <row r="8" spans="1:9">
      <c r="A8" t="s">
        <v>418</v>
      </c>
      <c r="B8" t="s">
        <v>419</v>
      </c>
      <c r="C8" t="s">
        <v>93</v>
      </c>
      <c r="G8">
        <v>23524</v>
      </c>
      <c r="H8">
        <v>80361.84</v>
      </c>
      <c r="I8">
        <v>75749.31</v>
      </c>
    </row>
    <row r="9" spans="1:9">
      <c r="A9" t="s">
        <v>418</v>
      </c>
      <c r="B9" t="s">
        <v>419</v>
      </c>
      <c r="C9" t="s">
        <v>59</v>
      </c>
      <c r="D9">
        <v>11000</v>
      </c>
      <c r="E9">
        <v>59639.51</v>
      </c>
      <c r="F9">
        <v>54103.35</v>
      </c>
      <c r="G9">
        <v>10160</v>
      </c>
      <c r="H9">
        <v>42546.65</v>
      </c>
      <c r="I9">
        <v>39555</v>
      </c>
    </row>
    <row r="10" spans="1:9">
      <c r="A10" t="s">
        <v>418</v>
      </c>
      <c r="B10" t="s">
        <v>419</v>
      </c>
      <c r="C10" t="s">
        <v>134</v>
      </c>
      <c r="D10">
        <v>1130550</v>
      </c>
      <c r="E10">
        <v>5581717.4100000001</v>
      </c>
      <c r="F10">
        <v>5001604.8899999997</v>
      </c>
      <c r="G10">
        <v>964570</v>
      </c>
      <c r="H10">
        <v>4209178.18</v>
      </c>
      <c r="I10">
        <v>3855099.55</v>
      </c>
    </row>
    <row r="11" spans="1:9">
      <c r="A11" t="s">
        <v>418</v>
      </c>
      <c r="B11" t="s">
        <v>419</v>
      </c>
      <c r="C11" t="s">
        <v>62</v>
      </c>
      <c r="D11">
        <v>138897</v>
      </c>
      <c r="E11">
        <v>804858.65</v>
      </c>
      <c r="F11">
        <v>721393.35</v>
      </c>
      <c r="G11">
        <v>162421</v>
      </c>
      <c r="H11">
        <v>882492.57</v>
      </c>
      <c r="I11">
        <v>797510.83</v>
      </c>
    </row>
    <row r="12" spans="1:9">
      <c r="A12" t="s">
        <v>418</v>
      </c>
      <c r="B12" t="s">
        <v>419</v>
      </c>
      <c r="C12" t="s">
        <v>53</v>
      </c>
      <c r="D12">
        <v>1137384.8500000001</v>
      </c>
      <c r="E12">
        <v>5745986.1699999999</v>
      </c>
      <c r="F12">
        <v>5148458.59</v>
      </c>
      <c r="G12">
        <v>1303706.8</v>
      </c>
      <c r="H12">
        <v>6030102.6299999999</v>
      </c>
      <c r="I12">
        <v>5444905.0700000003</v>
      </c>
    </row>
    <row r="13" spans="1:9">
      <c r="A13" t="s">
        <v>418</v>
      </c>
      <c r="B13" t="s">
        <v>419</v>
      </c>
      <c r="C13" t="s">
        <v>81</v>
      </c>
      <c r="D13">
        <v>47436</v>
      </c>
      <c r="E13">
        <v>224267.91</v>
      </c>
      <c r="F13">
        <v>200559.69</v>
      </c>
      <c r="G13">
        <v>81084</v>
      </c>
      <c r="H13">
        <v>363669.76000000001</v>
      </c>
      <c r="I13">
        <v>328044.34999999998</v>
      </c>
    </row>
    <row r="14" spans="1:9">
      <c r="A14" t="s">
        <v>418</v>
      </c>
      <c r="B14" t="s">
        <v>419</v>
      </c>
      <c r="C14" t="s">
        <v>672</v>
      </c>
      <c r="D14">
        <v>118790</v>
      </c>
      <c r="E14">
        <v>576304.57999999996</v>
      </c>
      <c r="F14">
        <v>517158.62</v>
      </c>
    </row>
    <row r="15" spans="1:9">
      <c r="A15" t="s">
        <v>418</v>
      </c>
      <c r="B15" t="s">
        <v>419</v>
      </c>
      <c r="C15" t="s">
        <v>55</v>
      </c>
      <c r="D15">
        <v>249011</v>
      </c>
      <c r="E15">
        <v>1126769.92</v>
      </c>
      <c r="F15">
        <v>1002095.85</v>
      </c>
      <c r="G15">
        <v>634043.5</v>
      </c>
      <c r="H15">
        <v>3020737.71</v>
      </c>
      <c r="I15">
        <v>2717807.8</v>
      </c>
    </row>
    <row r="16" spans="1:9">
      <c r="A16" t="s">
        <v>418</v>
      </c>
      <c r="B16" t="s">
        <v>419</v>
      </c>
      <c r="C16" t="s">
        <v>612</v>
      </c>
      <c r="D16">
        <v>170</v>
      </c>
      <c r="E16">
        <v>856.2</v>
      </c>
      <c r="F16">
        <v>770.33</v>
      </c>
    </row>
    <row r="17" spans="1:9">
      <c r="A17" t="s">
        <v>418</v>
      </c>
      <c r="B17" t="s">
        <v>419</v>
      </c>
      <c r="C17" t="s">
        <v>41</v>
      </c>
      <c r="D17">
        <v>3303136</v>
      </c>
      <c r="E17">
        <v>15913047.449999999</v>
      </c>
      <c r="F17">
        <v>14256363.140000001</v>
      </c>
      <c r="G17">
        <v>3772940</v>
      </c>
      <c r="H17">
        <v>17126563.059999999</v>
      </c>
      <c r="I17">
        <v>15528443.529999999</v>
      </c>
    </row>
    <row r="18" spans="1:9">
      <c r="A18" t="s">
        <v>418</v>
      </c>
      <c r="B18" t="s">
        <v>419</v>
      </c>
      <c r="C18" t="s">
        <v>44</v>
      </c>
      <c r="D18">
        <v>1977894</v>
      </c>
      <c r="E18">
        <v>9004667.5700000003</v>
      </c>
      <c r="F18">
        <v>8073734.5099999998</v>
      </c>
      <c r="G18">
        <v>2568648</v>
      </c>
      <c r="H18">
        <v>11045512.82</v>
      </c>
      <c r="I18">
        <v>9969801.5700000003</v>
      </c>
    </row>
    <row r="19" spans="1:9">
      <c r="A19" t="s">
        <v>418</v>
      </c>
      <c r="B19" t="s">
        <v>419</v>
      </c>
      <c r="C19" t="s">
        <v>56</v>
      </c>
      <c r="D19">
        <v>836839</v>
      </c>
      <c r="E19">
        <v>4032004.21</v>
      </c>
      <c r="F19">
        <v>3615190.94</v>
      </c>
      <c r="G19">
        <v>1038211</v>
      </c>
      <c r="H19">
        <v>4718453.46</v>
      </c>
      <c r="I19">
        <v>4274228.66</v>
      </c>
    </row>
    <row r="20" spans="1:9">
      <c r="A20" t="s">
        <v>418</v>
      </c>
      <c r="B20" t="s">
        <v>419</v>
      </c>
      <c r="C20" t="s">
        <v>60</v>
      </c>
      <c r="D20">
        <v>8520</v>
      </c>
      <c r="E20">
        <v>53804.639999999999</v>
      </c>
      <c r="F20">
        <v>49378.58</v>
      </c>
      <c r="G20">
        <v>15600</v>
      </c>
      <c r="H20">
        <v>121457.7</v>
      </c>
      <c r="I20">
        <v>102952</v>
      </c>
    </row>
    <row r="21" spans="1:9">
      <c r="A21" t="s">
        <v>418</v>
      </c>
      <c r="B21" t="s">
        <v>419</v>
      </c>
      <c r="C21" t="s">
        <v>42</v>
      </c>
      <c r="D21">
        <v>5579661</v>
      </c>
      <c r="E21">
        <v>24603384.460000001</v>
      </c>
      <c r="F21">
        <v>22030509.550000001</v>
      </c>
      <c r="G21">
        <v>4894531</v>
      </c>
      <c r="H21">
        <v>20168947.670000002</v>
      </c>
      <c r="I21">
        <v>18300299.609999999</v>
      </c>
    </row>
    <row r="22" spans="1:9">
      <c r="A22" t="s">
        <v>418</v>
      </c>
      <c r="B22" t="s">
        <v>419</v>
      </c>
      <c r="C22" t="s">
        <v>98</v>
      </c>
      <c r="D22">
        <v>14640</v>
      </c>
      <c r="E22">
        <v>78647.72</v>
      </c>
      <c r="F22">
        <v>70636.42</v>
      </c>
      <c r="G22">
        <v>14480</v>
      </c>
      <c r="H22">
        <v>71705.259999999995</v>
      </c>
      <c r="I22">
        <v>65552.67</v>
      </c>
    </row>
    <row r="23" spans="1:9">
      <c r="A23" t="s">
        <v>418</v>
      </c>
      <c r="B23" t="s">
        <v>419</v>
      </c>
      <c r="C23" t="s">
        <v>61</v>
      </c>
      <c r="D23">
        <v>30724</v>
      </c>
      <c r="E23">
        <v>173358.62</v>
      </c>
      <c r="F23">
        <v>155183.41</v>
      </c>
      <c r="G23">
        <v>58790</v>
      </c>
      <c r="H23">
        <v>288883.93</v>
      </c>
      <c r="I23">
        <v>261700.5</v>
      </c>
    </row>
    <row r="24" spans="1:9">
      <c r="A24" t="s">
        <v>418</v>
      </c>
      <c r="B24" t="s">
        <v>419</v>
      </c>
      <c r="C24" t="s">
        <v>102</v>
      </c>
      <c r="D24">
        <v>630</v>
      </c>
      <c r="E24">
        <v>2973.57</v>
      </c>
      <c r="F24">
        <v>2643.83</v>
      </c>
      <c r="G24">
        <v>6840</v>
      </c>
      <c r="H24">
        <v>33029.81</v>
      </c>
      <c r="I24">
        <v>30049.83</v>
      </c>
    </row>
    <row r="25" spans="1:9">
      <c r="A25" t="s">
        <v>418</v>
      </c>
      <c r="B25" t="s">
        <v>419</v>
      </c>
      <c r="C25" t="s">
        <v>151</v>
      </c>
      <c r="D25">
        <v>13300</v>
      </c>
      <c r="E25">
        <v>55948.58</v>
      </c>
      <c r="F25">
        <v>49832.38</v>
      </c>
      <c r="G25">
        <v>12340</v>
      </c>
      <c r="H25">
        <v>55474.05</v>
      </c>
      <c r="I25">
        <v>50743.92</v>
      </c>
    </row>
    <row r="26" spans="1:9">
      <c r="A26" t="s">
        <v>418</v>
      </c>
      <c r="B26" t="s">
        <v>419</v>
      </c>
      <c r="C26" t="s">
        <v>49</v>
      </c>
      <c r="D26">
        <v>191800</v>
      </c>
      <c r="E26">
        <v>1084549.44</v>
      </c>
      <c r="F26">
        <v>970788.54</v>
      </c>
      <c r="G26">
        <v>143330</v>
      </c>
      <c r="H26">
        <v>731904.93</v>
      </c>
      <c r="I26">
        <v>671979.4</v>
      </c>
    </row>
    <row r="27" spans="1:9">
      <c r="A27" t="s">
        <v>418</v>
      </c>
      <c r="B27" t="s">
        <v>419</v>
      </c>
      <c r="C27" t="s">
        <v>710</v>
      </c>
      <c r="D27">
        <v>56894</v>
      </c>
      <c r="E27">
        <v>265101.96000000002</v>
      </c>
      <c r="F27">
        <v>236516.59</v>
      </c>
      <c r="G27">
        <v>146088</v>
      </c>
      <c r="H27">
        <v>664200.41</v>
      </c>
      <c r="I27">
        <v>602239.79</v>
      </c>
    </row>
    <row r="28" spans="1:9">
      <c r="A28" t="s">
        <v>418</v>
      </c>
      <c r="B28" t="s">
        <v>419</v>
      </c>
      <c r="C28" t="s">
        <v>99</v>
      </c>
      <c r="D28">
        <v>47850</v>
      </c>
      <c r="E28">
        <v>192492.05</v>
      </c>
      <c r="F28">
        <v>172578.55</v>
      </c>
      <c r="G28">
        <v>114400</v>
      </c>
      <c r="H28">
        <v>423581.81</v>
      </c>
      <c r="I28">
        <v>385461.01</v>
      </c>
    </row>
    <row r="29" spans="1:9">
      <c r="A29" t="s">
        <v>418</v>
      </c>
      <c r="B29" t="s">
        <v>419</v>
      </c>
      <c r="C29" t="s">
        <v>94</v>
      </c>
      <c r="D29">
        <v>62500</v>
      </c>
      <c r="E29">
        <v>306757.34999999998</v>
      </c>
      <c r="F29">
        <v>271892</v>
      </c>
      <c r="G29">
        <v>107936</v>
      </c>
      <c r="H29">
        <v>496735.85</v>
      </c>
      <c r="I29">
        <v>443567.6</v>
      </c>
    </row>
    <row r="30" spans="1:9">
      <c r="A30" t="s">
        <v>418</v>
      </c>
      <c r="B30" t="s">
        <v>419</v>
      </c>
      <c r="C30" t="s">
        <v>69</v>
      </c>
      <c r="D30">
        <v>1541360</v>
      </c>
      <c r="E30">
        <v>7732115.1200000001</v>
      </c>
      <c r="F30">
        <v>6915561.4500000002</v>
      </c>
      <c r="G30">
        <v>2645772</v>
      </c>
      <c r="H30">
        <v>12545333.609999999</v>
      </c>
      <c r="I30">
        <v>11334326.93</v>
      </c>
    </row>
    <row r="31" spans="1:9">
      <c r="A31" t="s">
        <v>418</v>
      </c>
      <c r="B31" t="s">
        <v>419</v>
      </c>
      <c r="C31" t="s">
        <v>70</v>
      </c>
      <c r="D31">
        <v>219842</v>
      </c>
      <c r="E31">
        <v>1187320.26</v>
      </c>
      <c r="F31">
        <v>1060457.1499999999</v>
      </c>
      <c r="G31">
        <v>283596</v>
      </c>
      <c r="H31">
        <v>1300246.32</v>
      </c>
      <c r="I31">
        <v>1175469.1499999999</v>
      </c>
    </row>
    <row r="32" spans="1:9">
      <c r="A32" t="s">
        <v>418</v>
      </c>
      <c r="B32" t="s">
        <v>419</v>
      </c>
      <c r="C32" t="s">
        <v>66</v>
      </c>
      <c r="D32">
        <v>1735898</v>
      </c>
      <c r="E32">
        <v>8051938.0800000001</v>
      </c>
      <c r="F32">
        <v>7215115.4900000002</v>
      </c>
      <c r="G32">
        <v>2183294</v>
      </c>
      <c r="H32">
        <v>9331744.2200000007</v>
      </c>
      <c r="I32">
        <v>8451809.2599999998</v>
      </c>
    </row>
    <row r="33" spans="1:9">
      <c r="A33" t="s">
        <v>418</v>
      </c>
      <c r="B33" t="s">
        <v>419</v>
      </c>
      <c r="C33" t="s">
        <v>352</v>
      </c>
      <c r="G33">
        <v>1380</v>
      </c>
      <c r="H33">
        <v>6250.01</v>
      </c>
      <c r="I33">
        <v>5315.65</v>
      </c>
    </row>
    <row r="34" spans="1:9">
      <c r="A34" t="s">
        <v>418</v>
      </c>
      <c r="B34" t="s">
        <v>419</v>
      </c>
      <c r="C34" t="s">
        <v>48</v>
      </c>
      <c r="D34">
        <v>56820</v>
      </c>
      <c r="E34">
        <v>271479.84999999998</v>
      </c>
      <c r="F34">
        <v>243851.75</v>
      </c>
      <c r="G34">
        <v>23480</v>
      </c>
      <c r="H34">
        <v>105856.45</v>
      </c>
      <c r="I34">
        <v>97328.42</v>
      </c>
    </row>
    <row r="35" spans="1:9">
      <c r="A35" t="s">
        <v>418</v>
      </c>
      <c r="B35" t="s">
        <v>419</v>
      </c>
      <c r="C35" t="s">
        <v>345</v>
      </c>
      <c r="D35">
        <v>260018</v>
      </c>
      <c r="E35">
        <v>1213565.75</v>
      </c>
      <c r="F35">
        <v>1087199.9099999999</v>
      </c>
      <c r="G35">
        <v>324188</v>
      </c>
      <c r="H35">
        <v>1451086.75</v>
      </c>
      <c r="I35">
        <v>1312298.0900000001</v>
      </c>
    </row>
    <row r="36" spans="1:9">
      <c r="A36" t="s">
        <v>418</v>
      </c>
      <c r="B36" t="s">
        <v>419</v>
      </c>
      <c r="C36" t="s">
        <v>65</v>
      </c>
      <c r="D36">
        <v>404190</v>
      </c>
      <c r="E36">
        <v>1867467.83</v>
      </c>
      <c r="F36">
        <v>1673685.96</v>
      </c>
      <c r="G36">
        <v>210370</v>
      </c>
      <c r="H36">
        <v>952716.44</v>
      </c>
      <c r="I36">
        <v>860856.23</v>
      </c>
    </row>
    <row r="37" spans="1:9">
      <c r="A37" t="s">
        <v>418</v>
      </c>
      <c r="B37" t="s">
        <v>419</v>
      </c>
      <c r="C37" t="s">
        <v>43</v>
      </c>
      <c r="D37">
        <v>722272</v>
      </c>
      <c r="E37">
        <v>3145691.27</v>
      </c>
      <c r="F37">
        <v>2818467.45</v>
      </c>
      <c r="G37">
        <v>1752700</v>
      </c>
      <c r="H37">
        <v>7037778.3899999997</v>
      </c>
      <c r="I37">
        <v>6297258.1299999999</v>
      </c>
    </row>
    <row r="39" spans="1:9">
      <c r="A39" t="s">
        <v>436</v>
      </c>
      <c r="B39" t="s">
        <v>419</v>
      </c>
      <c r="C39" t="s">
        <v>47</v>
      </c>
      <c r="D39">
        <v>76964</v>
      </c>
      <c r="E39">
        <v>527841.34</v>
      </c>
      <c r="F39">
        <v>468734.46</v>
      </c>
      <c r="G39">
        <v>429298.4</v>
      </c>
      <c r="H39">
        <v>2456382.6</v>
      </c>
      <c r="I39">
        <v>2246349.6</v>
      </c>
    </row>
    <row r="40" spans="1:9">
      <c r="A40" t="s">
        <v>436</v>
      </c>
      <c r="B40" t="s">
        <v>419</v>
      </c>
      <c r="C40" t="s">
        <v>133</v>
      </c>
      <c r="D40">
        <v>1471</v>
      </c>
      <c r="E40">
        <v>9412.76</v>
      </c>
      <c r="F40">
        <v>8419.24</v>
      </c>
      <c r="G40">
        <v>21308</v>
      </c>
      <c r="H40">
        <v>95141.24</v>
      </c>
      <c r="I40">
        <v>86008.31</v>
      </c>
    </row>
    <row r="41" spans="1:9">
      <c r="A41" t="s">
        <v>436</v>
      </c>
      <c r="B41" t="s">
        <v>419</v>
      </c>
      <c r="C41" t="s">
        <v>63</v>
      </c>
      <c r="G41">
        <v>1000</v>
      </c>
      <c r="H41">
        <v>6162.6</v>
      </c>
      <c r="I41">
        <v>5425</v>
      </c>
    </row>
    <row r="42" spans="1:9">
      <c r="A42" t="s">
        <v>436</v>
      </c>
      <c r="B42" t="s">
        <v>419</v>
      </c>
      <c r="C42" t="s">
        <v>134</v>
      </c>
      <c r="D42">
        <v>12000</v>
      </c>
      <c r="E42">
        <v>54993.47</v>
      </c>
      <c r="F42">
        <v>50578.12</v>
      </c>
      <c r="G42">
        <v>17000</v>
      </c>
      <c r="H42">
        <v>70932.59</v>
      </c>
      <c r="I42">
        <v>66122.820000000007</v>
      </c>
    </row>
    <row r="43" spans="1:9">
      <c r="A43" t="s">
        <v>436</v>
      </c>
      <c r="B43" t="s">
        <v>419</v>
      </c>
      <c r="C43" t="s">
        <v>62</v>
      </c>
      <c r="D43">
        <v>5</v>
      </c>
      <c r="E43">
        <v>0.2</v>
      </c>
      <c r="F43">
        <v>0.18</v>
      </c>
      <c r="G43">
        <v>6004.3</v>
      </c>
      <c r="H43">
        <v>31520</v>
      </c>
      <c r="I43">
        <v>28228.63</v>
      </c>
    </row>
    <row r="44" spans="1:9">
      <c r="A44" t="s">
        <v>436</v>
      </c>
      <c r="B44" t="s">
        <v>419</v>
      </c>
      <c r="C44" t="s">
        <v>53</v>
      </c>
      <c r="D44">
        <v>2333</v>
      </c>
      <c r="E44">
        <v>14420.73</v>
      </c>
      <c r="F44">
        <v>12902.77</v>
      </c>
      <c r="G44">
        <v>6840</v>
      </c>
      <c r="H44">
        <v>37306.959999999999</v>
      </c>
      <c r="I44">
        <v>33416.31</v>
      </c>
    </row>
    <row r="45" spans="1:9">
      <c r="A45" t="s">
        <v>436</v>
      </c>
      <c r="B45" t="s">
        <v>419</v>
      </c>
      <c r="C45" t="s">
        <v>100</v>
      </c>
      <c r="G45">
        <v>100</v>
      </c>
      <c r="H45">
        <v>524.58000000000004</v>
      </c>
      <c r="I45">
        <v>482.43</v>
      </c>
    </row>
    <row r="46" spans="1:9">
      <c r="A46" t="s">
        <v>436</v>
      </c>
      <c r="B46" t="s">
        <v>419</v>
      </c>
      <c r="C46" t="s">
        <v>51</v>
      </c>
      <c r="D46">
        <v>3500</v>
      </c>
      <c r="E46">
        <v>18591.7</v>
      </c>
      <c r="F46">
        <v>16910</v>
      </c>
      <c r="G46">
        <v>5500</v>
      </c>
      <c r="H46">
        <v>28857.57</v>
      </c>
      <c r="I46">
        <v>25039.279999999999</v>
      </c>
    </row>
    <row r="47" spans="1:9">
      <c r="A47" t="s">
        <v>436</v>
      </c>
      <c r="B47" t="s">
        <v>419</v>
      </c>
      <c r="C47" t="s">
        <v>55</v>
      </c>
      <c r="D47">
        <v>5940</v>
      </c>
      <c r="E47">
        <v>37014.57</v>
      </c>
      <c r="F47">
        <v>33222.97</v>
      </c>
      <c r="G47">
        <v>32063.8</v>
      </c>
      <c r="H47">
        <v>178145.51</v>
      </c>
      <c r="I47">
        <v>161474.47</v>
      </c>
    </row>
    <row r="48" spans="1:9">
      <c r="A48" t="s">
        <v>436</v>
      </c>
      <c r="B48" t="s">
        <v>419</v>
      </c>
      <c r="C48" t="s">
        <v>121</v>
      </c>
      <c r="D48">
        <v>2000</v>
      </c>
      <c r="E48">
        <v>10407.49</v>
      </c>
      <c r="F48">
        <v>9348</v>
      </c>
    </row>
    <row r="49" spans="1:9">
      <c r="A49" t="s">
        <v>436</v>
      </c>
      <c r="B49" t="s">
        <v>419</v>
      </c>
      <c r="C49" t="s">
        <v>607</v>
      </c>
      <c r="D49">
        <v>1800</v>
      </c>
      <c r="E49">
        <v>9514.7099999999991</v>
      </c>
      <c r="F49">
        <v>8400</v>
      </c>
      <c r="G49">
        <v>3850</v>
      </c>
      <c r="H49">
        <v>20631.59</v>
      </c>
      <c r="I49">
        <v>18929.189999999999</v>
      </c>
    </row>
    <row r="50" spans="1:9">
      <c r="A50" t="s">
        <v>436</v>
      </c>
      <c r="B50" t="s">
        <v>419</v>
      </c>
      <c r="C50" t="s">
        <v>41</v>
      </c>
      <c r="D50">
        <v>51590</v>
      </c>
      <c r="E50">
        <v>283077.14</v>
      </c>
      <c r="F50">
        <v>252332.19</v>
      </c>
      <c r="G50">
        <v>53396</v>
      </c>
      <c r="H50">
        <v>287197.96000000002</v>
      </c>
      <c r="I50">
        <v>259559.95</v>
      </c>
    </row>
    <row r="51" spans="1:9">
      <c r="A51" t="s">
        <v>436</v>
      </c>
      <c r="B51" t="s">
        <v>419</v>
      </c>
      <c r="C51" t="s">
        <v>91</v>
      </c>
      <c r="D51">
        <v>15</v>
      </c>
      <c r="E51">
        <v>120</v>
      </c>
      <c r="F51">
        <v>106.33</v>
      </c>
      <c r="G51">
        <v>25</v>
      </c>
      <c r="H51">
        <v>203.18</v>
      </c>
      <c r="I51">
        <v>190.21</v>
      </c>
    </row>
    <row r="52" spans="1:9">
      <c r="A52" t="s">
        <v>436</v>
      </c>
      <c r="B52" t="s">
        <v>419</v>
      </c>
      <c r="C52" t="s">
        <v>45</v>
      </c>
      <c r="D52">
        <v>1500</v>
      </c>
      <c r="E52">
        <v>11025</v>
      </c>
      <c r="F52">
        <v>9601.65</v>
      </c>
    </row>
    <row r="53" spans="1:9">
      <c r="A53" t="s">
        <v>436</v>
      </c>
      <c r="B53" t="s">
        <v>419</v>
      </c>
      <c r="C53" t="s">
        <v>44</v>
      </c>
      <c r="D53">
        <v>4880</v>
      </c>
      <c r="E53">
        <v>26996.34</v>
      </c>
      <c r="F53">
        <v>23913.200000000001</v>
      </c>
      <c r="G53">
        <v>10080</v>
      </c>
      <c r="H53">
        <v>51777.440000000002</v>
      </c>
      <c r="I53">
        <v>48300</v>
      </c>
    </row>
    <row r="54" spans="1:9">
      <c r="A54" t="s">
        <v>436</v>
      </c>
      <c r="B54" t="s">
        <v>419</v>
      </c>
      <c r="C54" t="s">
        <v>729</v>
      </c>
      <c r="D54">
        <v>3500</v>
      </c>
      <c r="E54">
        <v>18084.71</v>
      </c>
      <c r="F54">
        <v>16205.5</v>
      </c>
    </row>
    <row r="55" spans="1:9">
      <c r="A55" t="s">
        <v>436</v>
      </c>
      <c r="B55" t="s">
        <v>419</v>
      </c>
      <c r="C55" t="s">
        <v>60</v>
      </c>
      <c r="D55">
        <v>12150</v>
      </c>
      <c r="E55">
        <v>73642.559999999998</v>
      </c>
      <c r="F55">
        <v>66209.42</v>
      </c>
      <c r="G55">
        <v>22050</v>
      </c>
      <c r="H55">
        <v>114030.04</v>
      </c>
      <c r="I55">
        <v>101798.2</v>
      </c>
    </row>
    <row r="56" spans="1:9">
      <c r="A56" t="s">
        <v>436</v>
      </c>
      <c r="B56" t="s">
        <v>419</v>
      </c>
      <c r="C56" t="s">
        <v>42</v>
      </c>
      <c r="D56">
        <v>17694</v>
      </c>
      <c r="E56">
        <v>119186.78</v>
      </c>
      <c r="F56">
        <v>106670.71</v>
      </c>
      <c r="G56">
        <v>25518</v>
      </c>
      <c r="H56">
        <v>169005.64</v>
      </c>
      <c r="I56">
        <v>150270.17000000001</v>
      </c>
    </row>
    <row r="57" spans="1:9">
      <c r="A57" t="s">
        <v>436</v>
      </c>
      <c r="B57" t="s">
        <v>419</v>
      </c>
      <c r="C57" t="s">
        <v>102</v>
      </c>
      <c r="D57">
        <v>7000</v>
      </c>
      <c r="E57">
        <v>41035</v>
      </c>
      <c r="F57">
        <v>37079.449999999997</v>
      </c>
      <c r="G57">
        <v>2390</v>
      </c>
      <c r="H57">
        <v>13259</v>
      </c>
      <c r="I57">
        <v>11242.08</v>
      </c>
    </row>
    <row r="58" spans="1:9">
      <c r="A58" t="s">
        <v>436</v>
      </c>
      <c r="B58" t="s">
        <v>419</v>
      </c>
      <c r="C58" t="s">
        <v>84</v>
      </c>
      <c r="D58">
        <v>106400</v>
      </c>
      <c r="E58">
        <v>494561.97</v>
      </c>
      <c r="F58">
        <v>445642.9</v>
      </c>
    </row>
    <row r="59" spans="1:9">
      <c r="A59" t="s">
        <v>436</v>
      </c>
      <c r="B59" t="s">
        <v>419</v>
      </c>
      <c r="C59" t="s">
        <v>94</v>
      </c>
      <c r="G59">
        <v>3000</v>
      </c>
      <c r="H59">
        <v>11627.94</v>
      </c>
      <c r="I59">
        <v>10972.5</v>
      </c>
    </row>
    <row r="60" spans="1:9">
      <c r="A60" t="s">
        <v>436</v>
      </c>
      <c r="B60" t="s">
        <v>419</v>
      </c>
      <c r="C60" t="s">
        <v>70</v>
      </c>
      <c r="D60">
        <v>7510</v>
      </c>
      <c r="E60">
        <v>38849.160000000003</v>
      </c>
      <c r="F60">
        <v>34707.480000000003</v>
      </c>
      <c r="G60">
        <v>17745</v>
      </c>
      <c r="H60">
        <v>83422.03</v>
      </c>
      <c r="I60">
        <v>76304.649999999994</v>
      </c>
    </row>
    <row r="61" spans="1:9">
      <c r="A61" t="s">
        <v>436</v>
      </c>
      <c r="B61" t="s">
        <v>419</v>
      </c>
      <c r="C61" t="s">
        <v>66</v>
      </c>
      <c r="D61">
        <v>46530</v>
      </c>
      <c r="E61">
        <v>228397.15</v>
      </c>
      <c r="F61">
        <v>205206.3</v>
      </c>
      <c r="G61">
        <v>50650</v>
      </c>
      <c r="H61">
        <v>239348.24</v>
      </c>
      <c r="I61">
        <v>207030.31</v>
      </c>
    </row>
    <row r="62" spans="1:9">
      <c r="A62" t="s">
        <v>436</v>
      </c>
      <c r="B62" t="s">
        <v>419</v>
      </c>
      <c r="C62" t="s">
        <v>352</v>
      </c>
      <c r="D62">
        <v>2300</v>
      </c>
      <c r="E62">
        <v>13330.57</v>
      </c>
      <c r="F62">
        <v>11776.77</v>
      </c>
      <c r="G62">
        <v>6100</v>
      </c>
      <c r="H62">
        <v>31254.42</v>
      </c>
      <c r="I62">
        <v>28888.799999999999</v>
      </c>
    </row>
    <row r="63" spans="1:9">
      <c r="A63" t="s">
        <v>436</v>
      </c>
      <c r="B63" t="s">
        <v>419</v>
      </c>
      <c r="C63" t="s">
        <v>525</v>
      </c>
      <c r="D63">
        <v>12330</v>
      </c>
      <c r="E63">
        <v>71055.59</v>
      </c>
      <c r="F63">
        <v>63081.34</v>
      </c>
      <c r="G63">
        <v>13040</v>
      </c>
      <c r="H63">
        <v>65366.43</v>
      </c>
      <c r="I63">
        <v>58090.62</v>
      </c>
    </row>
    <row r="64" spans="1:9">
      <c r="A64" t="s">
        <v>436</v>
      </c>
      <c r="B64" t="s">
        <v>419</v>
      </c>
      <c r="C64" t="s">
        <v>621</v>
      </c>
      <c r="D64">
        <v>27540</v>
      </c>
      <c r="E64">
        <v>143899.68</v>
      </c>
      <c r="F64">
        <v>129781.4</v>
      </c>
      <c r="G64">
        <v>18170</v>
      </c>
      <c r="H64">
        <v>76734.399999999994</v>
      </c>
      <c r="I64">
        <v>69386.45</v>
      </c>
    </row>
    <row r="65" spans="1:9">
      <c r="A65" t="s">
        <v>436</v>
      </c>
      <c r="B65" t="s">
        <v>419</v>
      </c>
      <c r="C65" t="s">
        <v>82</v>
      </c>
      <c r="D65">
        <v>5970</v>
      </c>
      <c r="E65">
        <v>41713.81</v>
      </c>
      <c r="F65">
        <v>36843.21</v>
      </c>
    </row>
    <row r="66" spans="1:9">
      <c r="A66" t="s">
        <v>436</v>
      </c>
      <c r="B66" t="s">
        <v>419</v>
      </c>
      <c r="C66" t="s">
        <v>65</v>
      </c>
      <c r="D66">
        <v>43210</v>
      </c>
      <c r="E66">
        <v>182225.21</v>
      </c>
      <c r="F66">
        <v>161855.45000000001</v>
      </c>
      <c r="G66">
        <v>206780</v>
      </c>
      <c r="H66">
        <v>809216</v>
      </c>
      <c r="I66">
        <v>746466.06</v>
      </c>
    </row>
    <row r="68" spans="1:9">
      <c r="A68" t="s">
        <v>442</v>
      </c>
      <c r="B68" t="s">
        <v>308</v>
      </c>
      <c r="C68" t="s">
        <v>47</v>
      </c>
      <c r="D68">
        <v>1323</v>
      </c>
      <c r="E68">
        <v>15222.08</v>
      </c>
      <c r="F68">
        <v>13706.18</v>
      </c>
      <c r="G68">
        <v>2718</v>
      </c>
      <c r="H68">
        <v>28435.64</v>
      </c>
      <c r="I68">
        <v>25280.17</v>
      </c>
    </row>
    <row r="69" spans="1:9">
      <c r="A69" t="s">
        <v>442</v>
      </c>
      <c r="B69" t="s">
        <v>308</v>
      </c>
      <c r="C69" t="s">
        <v>134</v>
      </c>
      <c r="G69">
        <v>12.5</v>
      </c>
      <c r="H69">
        <v>144.5</v>
      </c>
      <c r="I69">
        <v>125.46</v>
      </c>
    </row>
    <row r="70" spans="1:9">
      <c r="A70" t="s">
        <v>442</v>
      </c>
      <c r="B70" t="s">
        <v>308</v>
      </c>
      <c r="C70" t="s">
        <v>62</v>
      </c>
      <c r="D70">
        <v>761</v>
      </c>
      <c r="E70">
        <v>8329.25</v>
      </c>
      <c r="F70">
        <v>7460.84</v>
      </c>
      <c r="G70">
        <v>586.5</v>
      </c>
      <c r="H70">
        <v>6027.43</v>
      </c>
      <c r="I70">
        <v>5513.43</v>
      </c>
    </row>
    <row r="71" spans="1:9">
      <c r="A71" t="s">
        <v>442</v>
      </c>
      <c r="B71" t="s">
        <v>308</v>
      </c>
      <c r="C71" t="s">
        <v>53</v>
      </c>
      <c r="D71">
        <v>21050</v>
      </c>
      <c r="E71">
        <v>245840.03</v>
      </c>
      <c r="F71">
        <v>220233.71</v>
      </c>
      <c r="G71">
        <v>47552</v>
      </c>
      <c r="H71">
        <v>534844.65</v>
      </c>
      <c r="I71">
        <v>476106.16</v>
      </c>
    </row>
    <row r="72" spans="1:9">
      <c r="A72" t="s">
        <v>442</v>
      </c>
      <c r="B72" t="s">
        <v>308</v>
      </c>
      <c r="C72" t="s">
        <v>81</v>
      </c>
      <c r="D72">
        <v>110</v>
      </c>
      <c r="E72">
        <v>1207.48</v>
      </c>
      <c r="F72">
        <v>1083.0999999999999</v>
      </c>
      <c r="G72">
        <v>288</v>
      </c>
      <c r="H72">
        <v>2910.52</v>
      </c>
      <c r="I72">
        <v>2662.73</v>
      </c>
    </row>
    <row r="73" spans="1:9">
      <c r="A73" t="s">
        <v>442</v>
      </c>
      <c r="B73" t="s">
        <v>308</v>
      </c>
      <c r="C73" t="s">
        <v>55</v>
      </c>
      <c r="D73">
        <v>150</v>
      </c>
      <c r="E73">
        <v>1646.09</v>
      </c>
      <c r="F73">
        <v>1460.8</v>
      </c>
      <c r="G73">
        <v>1034</v>
      </c>
      <c r="H73">
        <v>13433.76</v>
      </c>
      <c r="I73">
        <v>11639.74</v>
      </c>
    </row>
    <row r="74" spans="1:9">
      <c r="A74" t="s">
        <v>442</v>
      </c>
      <c r="B74" t="s">
        <v>308</v>
      </c>
      <c r="C74" t="s">
        <v>41</v>
      </c>
      <c r="D74">
        <v>847350</v>
      </c>
      <c r="E74">
        <v>9088688.4600000009</v>
      </c>
      <c r="F74">
        <v>8172129.1299999999</v>
      </c>
      <c r="G74">
        <v>838172</v>
      </c>
      <c r="H74">
        <v>7923904.1799999997</v>
      </c>
      <c r="I74">
        <v>7190070.4000000004</v>
      </c>
    </row>
    <row r="75" spans="1:9">
      <c r="A75" t="s">
        <v>442</v>
      </c>
      <c r="B75" t="s">
        <v>308</v>
      </c>
      <c r="C75" t="s">
        <v>44</v>
      </c>
      <c r="D75">
        <v>3050</v>
      </c>
      <c r="E75">
        <v>36054.14</v>
      </c>
      <c r="F75">
        <v>32624.1</v>
      </c>
      <c r="G75">
        <v>548</v>
      </c>
      <c r="H75">
        <v>5401.88</v>
      </c>
      <c r="I75">
        <v>4732.75</v>
      </c>
    </row>
    <row r="76" spans="1:9">
      <c r="A76" t="s">
        <v>442</v>
      </c>
      <c r="B76" t="s">
        <v>308</v>
      </c>
      <c r="C76" t="s">
        <v>56</v>
      </c>
      <c r="D76">
        <v>5848</v>
      </c>
      <c r="E76">
        <v>64322.55</v>
      </c>
      <c r="F76">
        <v>57551.49</v>
      </c>
      <c r="G76">
        <v>25910</v>
      </c>
      <c r="H76">
        <v>280318.02</v>
      </c>
      <c r="I76">
        <v>252852.17</v>
      </c>
    </row>
    <row r="77" spans="1:9">
      <c r="A77" t="s">
        <v>442</v>
      </c>
      <c r="B77" t="s">
        <v>308</v>
      </c>
      <c r="C77" t="s">
        <v>60</v>
      </c>
      <c r="D77">
        <v>50</v>
      </c>
      <c r="E77">
        <v>597.02</v>
      </c>
      <c r="F77">
        <v>534.22</v>
      </c>
    </row>
    <row r="78" spans="1:9">
      <c r="A78" t="s">
        <v>442</v>
      </c>
      <c r="B78" t="s">
        <v>308</v>
      </c>
      <c r="C78" t="s">
        <v>42</v>
      </c>
      <c r="D78">
        <v>72184</v>
      </c>
      <c r="E78">
        <v>777346.48</v>
      </c>
      <c r="F78">
        <v>695846</v>
      </c>
      <c r="G78">
        <v>118383</v>
      </c>
      <c r="H78">
        <v>1222684.3700000001</v>
      </c>
      <c r="I78">
        <v>1099827.08</v>
      </c>
    </row>
    <row r="79" spans="1:9">
      <c r="A79" t="s">
        <v>442</v>
      </c>
      <c r="B79" t="s">
        <v>308</v>
      </c>
      <c r="C79" t="s">
        <v>70</v>
      </c>
      <c r="G79">
        <v>1586</v>
      </c>
      <c r="H79">
        <v>17253.78</v>
      </c>
      <c r="I79">
        <v>15425.11</v>
      </c>
    </row>
    <row r="80" spans="1:9">
      <c r="A80" t="s">
        <v>442</v>
      </c>
      <c r="B80" t="s">
        <v>308</v>
      </c>
      <c r="C80" t="s">
        <v>66</v>
      </c>
      <c r="D80">
        <v>373</v>
      </c>
      <c r="E80">
        <v>4220.2700000000004</v>
      </c>
      <c r="F80">
        <v>3822.98</v>
      </c>
      <c r="G80">
        <v>638</v>
      </c>
      <c r="H80">
        <v>6821.96</v>
      </c>
      <c r="I80">
        <v>6065.3</v>
      </c>
    </row>
    <row r="81" spans="1:9">
      <c r="A81" t="s">
        <v>442</v>
      </c>
      <c r="B81" t="s">
        <v>308</v>
      </c>
      <c r="C81" t="s">
        <v>352</v>
      </c>
      <c r="G81">
        <v>2</v>
      </c>
      <c r="H81">
        <v>21.48</v>
      </c>
      <c r="I81">
        <v>18.329999999999998</v>
      </c>
    </row>
    <row r="82" spans="1:9">
      <c r="A82" t="s">
        <v>442</v>
      </c>
      <c r="B82" t="s">
        <v>308</v>
      </c>
      <c r="C82" t="s">
        <v>43</v>
      </c>
      <c r="D82">
        <v>50522</v>
      </c>
      <c r="E82">
        <v>496635.75</v>
      </c>
      <c r="F82">
        <v>446072.59</v>
      </c>
      <c r="G82">
        <v>135694</v>
      </c>
      <c r="H82">
        <v>1222390.21</v>
      </c>
      <c r="I82">
        <v>1107594.67</v>
      </c>
    </row>
    <row r="84" spans="1:9">
      <c r="A84" t="s">
        <v>453</v>
      </c>
      <c r="B84" t="s">
        <v>315</v>
      </c>
      <c r="C84" t="s">
        <v>47</v>
      </c>
      <c r="D84">
        <v>370</v>
      </c>
      <c r="E84">
        <v>3625.57</v>
      </c>
      <c r="F84">
        <v>3255.95</v>
      </c>
      <c r="G84">
        <v>51350</v>
      </c>
      <c r="H84">
        <v>462912.96</v>
      </c>
      <c r="I84">
        <v>417912.05</v>
      </c>
    </row>
    <row r="85" spans="1:9">
      <c r="A85" t="s">
        <v>453</v>
      </c>
      <c r="B85" t="s">
        <v>315</v>
      </c>
      <c r="C85" t="s">
        <v>93</v>
      </c>
      <c r="D85">
        <v>15600</v>
      </c>
      <c r="E85">
        <v>180854.33</v>
      </c>
      <c r="F85">
        <v>166153.18</v>
      </c>
      <c r="G85">
        <v>1008</v>
      </c>
      <c r="H85">
        <v>11570.66</v>
      </c>
      <c r="I85">
        <v>10646.47</v>
      </c>
    </row>
    <row r="86" spans="1:9">
      <c r="A86" t="s">
        <v>453</v>
      </c>
      <c r="B86" t="s">
        <v>315</v>
      </c>
      <c r="C86" t="s">
        <v>63</v>
      </c>
      <c r="G86">
        <v>672</v>
      </c>
      <c r="H86">
        <v>7514.67</v>
      </c>
      <c r="I86">
        <v>6532.5</v>
      </c>
    </row>
    <row r="87" spans="1:9">
      <c r="A87" t="s">
        <v>453</v>
      </c>
      <c r="B87" t="s">
        <v>315</v>
      </c>
      <c r="C87" t="s">
        <v>134</v>
      </c>
      <c r="G87">
        <v>300</v>
      </c>
      <c r="H87">
        <v>2997.24</v>
      </c>
      <c r="I87">
        <v>2748.6</v>
      </c>
    </row>
    <row r="88" spans="1:9">
      <c r="A88" t="s">
        <v>453</v>
      </c>
      <c r="B88" t="s">
        <v>315</v>
      </c>
      <c r="C88" t="s">
        <v>62</v>
      </c>
      <c r="G88">
        <v>5.66</v>
      </c>
      <c r="H88">
        <v>5.31</v>
      </c>
      <c r="I88">
        <v>4.5599999999999996</v>
      </c>
    </row>
    <row r="89" spans="1:9">
      <c r="A89" t="s">
        <v>453</v>
      </c>
      <c r="B89" t="s">
        <v>315</v>
      </c>
      <c r="C89" t="s">
        <v>53</v>
      </c>
      <c r="D89">
        <v>86387</v>
      </c>
      <c r="E89">
        <v>1085608.4099999999</v>
      </c>
      <c r="F89">
        <v>965652.24</v>
      </c>
      <c r="G89">
        <v>335762.39</v>
      </c>
      <c r="H89">
        <v>3977422.51</v>
      </c>
      <c r="I89">
        <v>3586104.73</v>
      </c>
    </row>
    <row r="90" spans="1:9">
      <c r="A90" t="s">
        <v>453</v>
      </c>
      <c r="B90" t="s">
        <v>315</v>
      </c>
      <c r="C90" t="s">
        <v>51</v>
      </c>
      <c r="D90">
        <v>1800</v>
      </c>
      <c r="E90">
        <v>16496.86</v>
      </c>
      <c r="F90">
        <v>15133.17</v>
      </c>
      <c r="G90">
        <v>1000</v>
      </c>
      <c r="H90">
        <v>8561.94</v>
      </c>
      <c r="I90">
        <v>7938.24</v>
      </c>
    </row>
    <row r="91" spans="1:9">
      <c r="A91" t="s">
        <v>453</v>
      </c>
      <c r="B91" t="s">
        <v>315</v>
      </c>
      <c r="C91" t="s">
        <v>55</v>
      </c>
      <c r="D91">
        <v>29616</v>
      </c>
      <c r="E91">
        <v>417378.23</v>
      </c>
      <c r="F91">
        <v>369740.68</v>
      </c>
      <c r="G91">
        <v>68705</v>
      </c>
      <c r="H91">
        <v>751849.41</v>
      </c>
      <c r="I91">
        <v>670692.23</v>
      </c>
    </row>
    <row r="92" spans="1:9">
      <c r="A92" t="s">
        <v>453</v>
      </c>
      <c r="B92" t="s">
        <v>315</v>
      </c>
      <c r="C92" t="s">
        <v>607</v>
      </c>
      <c r="G92">
        <v>1800</v>
      </c>
      <c r="H92">
        <v>12656.03</v>
      </c>
      <c r="I92">
        <v>11334.14</v>
      </c>
    </row>
    <row r="93" spans="1:9">
      <c r="A93" t="s">
        <v>453</v>
      </c>
      <c r="B93" t="s">
        <v>315</v>
      </c>
      <c r="C93" t="s">
        <v>41</v>
      </c>
      <c r="D93">
        <v>447627</v>
      </c>
      <c r="E93">
        <v>4430177.3499999996</v>
      </c>
      <c r="F93">
        <v>3977872.23</v>
      </c>
      <c r="G93">
        <v>275807</v>
      </c>
      <c r="H93">
        <v>2426363.9900000002</v>
      </c>
      <c r="I93">
        <v>2189838.86</v>
      </c>
    </row>
    <row r="94" spans="1:9">
      <c r="A94" t="s">
        <v>453</v>
      </c>
      <c r="B94" t="s">
        <v>315</v>
      </c>
      <c r="C94" t="s">
        <v>91</v>
      </c>
      <c r="G94">
        <v>2725</v>
      </c>
      <c r="H94">
        <v>37542.18</v>
      </c>
      <c r="I94">
        <v>34031.81</v>
      </c>
    </row>
    <row r="95" spans="1:9">
      <c r="A95" t="s">
        <v>453</v>
      </c>
      <c r="B95" t="s">
        <v>315</v>
      </c>
      <c r="C95" t="s">
        <v>56</v>
      </c>
      <c r="G95">
        <v>13000</v>
      </c>
      <c r="H95">
        <v>145914</v>
      </c>
      <c r="I95">
        <v>125845.95</v>
      </c>
    </row>
    <row r="96" spans="1:9">
      <c r="A96" t="s">
        <v>453</v>
      </c>
      <c r="B96" t="s">
        <v>315</v>
      </c>
      <c r="C96" t="s">
        <v>60</v>
      </c>
      <c r="G96">
        <v>11380</v>
      </c>
      <c r="H96">
        <v>111026.43</v>
      </c>
      <c r="I96">
        <v>98549.95</v>
      </c>
    </row>
    <row r="97" spans="1:9">
      <c r="A97" t="s">
        <v>453</v>
      </c>
      <c r="B97" t="s">
        <v>315</v>
      </c>
      <c r="C97" t="s">
        <v>42</v>
      </c>
      <c r="D97">
        <v>244891.5</v>
      </c>
      <c r="E97">
        <v>2725495.37</v>
      </c>
      <c r="F97">
        <v>2432771.7799999998</v>
      </c>
      <c r="G97">
        <v>261167.06</v>
      </c>
      <c r="H97">
        <v>2758533.42</v>
      </c>
      <c r="I97">
        <v>2486666.6800000002</v>
      </c>
    </row>
    <row r="98" spans="1:9">
      <c r="A98" t="s">
        <v>453</v>
      </c>
      <c r="B98" t="s">
        <v>315</v>
      </c>
      <c r="C98" t="s">
        <v>70</v>
      </c>
      <c r="G98">
        <v>4315</v>
      </c>
      <c r="H98">
        <v>35919.800000000003</v>
      </c>
      <c r="I98">
        <v>33110.65</v>
      </c>
    </row>
    <row r="99" spans="1:9">
      <c r="A99" t="s">
        <v>453</v>
      </c>
      <c r="B99" t="s">
        <v>315</v>
      </c>
      <c r="C99" t="s">
        <v>66</v>
      </c>
      <c r="D99">
        <v>600</v>
      </c>
      <c r="E99">
        <v>6108.37</v>
      </c>
      <c r="F99">
        <v>5355</v>
      </c>
      <c r="G99">
        <v>600</v>
      </c>
      <c r="H99">
        <v>5495.45</v>
      </c>
      <c r="I99">
        <v>4934.99</v>
      </c>
    </row>
    <row r="100" spans="1:9">
      <c r="A100" t="s">
        <v>453</v>
      </c>
      <c r="B100" t="s">
        <v>315</v>
      </c>
      <c r="C100" t="s">
        <v>178</v>
      </c>
      <c r="G100">
        <v>500</v>
      </c>
      <c r="H100">
        <v>5599.08</v>
      </c>
      <c r="I100">
        <v>5280</v>
      </c>
    </row>
    <row r="101" spans="1:9">
      <c r="A101" t="s">
        <v>453</v>
      </c>
      <c r="B101" t="s">
        <v>315</v>
      </c>
      <c r="C101" t="s">
        <v>352</v>
      </c>
      <c r="G101">
        <v>550</v>
      </c>
      <c r="H101">
        <v>4558.4799999999996</v>
      </c>
      <c r="I101">
        <v>4212.87</v>
      </c>
    </row>
    <row r="102" spans="1:9">
      <c r="A102" t="s">
        <v>453</v>
      </c>
      <c r="B102" t="s">
        <v>315</v>
      </c>
      <c r="C102" t="s">
        <v>43</v>
      </c>
      <c r="G102">
        <v>12380</v>
      </c>
      <c r="H102">
        <v>85619.29</v>
      </c>
      <c r="I102">
        <v>77930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X1347"/>
  <sheetViews>
    <sheetView zoomScaleNormal="100" workbookViewId="0">
      <selection activeCell="B24" sqref="B24"/>
    </sheetView>
  </sheetViews>
  <sheetFormatPr defaultRowHeight="10.5"/>
  <cols>
    <col min="1" max="1" width="34.5703125" style="81" customWidth="1"/>
    <col min="2" max="2" width="36.85546875" style="81" customWidth="1"/>
    <col min="3" max="3" width="27.5703125" style="81" bestFit="1" customWidth="1"/>
    <col min="4" max="4" width="11.5703125" style="81" bestFit="1" customWidth="1"/>
    <col min="5" max="6" width="12.85546875" style="81" bestFit="1" customWidth="1"/>
    <col min="7" max="7" width="11.5703125" style="81" bestFit="1" customWidth="1"/>
    <col min="8" max="8" width="12.85546875" style="81" bestFit="1" customWidth="1"/>
    <col min="9" max="9" width="12.85546875" style="81" customWidth="1"/>
    <col min="10" max="12" width="10.85546875" style="90" bestFit="1" customWidth="1"/>
    <col min="13" max="16" width="10.5703125" style="90" bestFit="1" customWidth="1"/>
    <col min="17" max="16384" width="9.140625" style="81"/>
  </cols>
  <sheetData>
    <row r="1" spans="1:16">
      <c r="A1" s="171" t="s">
        <v>711</v>
      </c>
      <c r="B1" s="171"/>
      <c r="C1" s="171"/>
      <c r="D1" s="171"/>
      <c r="E1" s="171"/>
      <c r="F1" s="171"/>
      <c r="G1" s="171"/>
      <c r="H1" s="171"/>
      <c r="I1" s="171"/>
      <c r="J1" s="80"/>
      <c r="K1" s="80"/>
      <c r="L1" s="80"/>
      <c r="M1" s="80"/>
      <c r="N1" s="80"/>
      <c r="O1" s="80"/>
      <c r="P1" s="80"/>
    </row>
    <row r="2" spans="1:16" s="83" customFormat="1">
      <c r="A2" s="171" t="s">
        <v>871</v>
      </c>
      <c r="B2" s="171"/>
      <c r="C2" s="171"/>
      <c r="D2" s="171"/>
      <c r="E2" s="171"/>
      <c r="F2" s="171"/>
      <c r="G2" s="171"/>
      <c r="H2" s="171"/>
      <c r="I2" s="171"/>
      <c r="J2" s="82"/>
      <c r="K2" s="82"/>
      <c r="L2" s="82"/>
      <c r="M2" s="82"/>
      <c r="N2" s="82"/>
      <c r="O2" s="82"/>
      <c r="P2" s="82"/>
    </row>
    <row r="3" spans="1:16">
      <c r="A3" s="171" t="s">
        <v>824</v>
      </c>
      <c r="B3" s="171"/>
      <c r="C3" s="171"/>
      <c r="D3" s="171"/>
      <c r="E3" s="171"/>
      <c r="F3" s="171"/>
      <c r="G3" s="171"/>
      <c r="H3" s="171"/>
      <c r="I3" s="171"/>
      <c r="J3" s="80"/>
      <c r="K3" s="80"/>
      <c r="L3" s="80"/>
      <c r="M3" s="80"/>
      <c r="N3" s="80"/>
      <c r="O3" s="80"/>
      <c r="P3" s="80"/>
    </row>
    <row r="4" spans="1:16" ht="21">
      <c r="A4" s="84"/>
      <c r="B4" s="84" t="s">
        <v>617</v>
      </c>
      <c r="C4" s="84"/>
      <c r="D4" s="55" t="s">
        <v>683</v>
      </c>
      <c r="E4" s="55" t="s">
        <v>684</v>
      </c>
      <c r="F4" s="85" t="s">
        <v>706</v>
      </c>
      <c r="G4" s="55" t="s">
        <v>740</v>
      </c>
      <c r="H4" s="55" t="s">
        <v>741</v>
      </c>
      <c r="I4" s="85" t="s">
        <v>794</v>
      </c>
      <c r="J4" s="86" t="s">
        <v>78</v>
      </c>
      <c r="K4" s="87" t="s">
        <v>79</v>
      </c>
      <c r="L4" s="87" t="s">
        <v>656</v>
      </c>
      <c r="M4" s="87" t="s">
        <v>685</v>
      </c>
      <c r="N4" s="87" t="s">
        <v>743</v>
      </c>
      <c r="O4" s="87" t="s">
        <v>686</v>
      </c>
      <c r="P4" s="87" t="s">
        <v>744</v>
      </c>
    </row>
    <row r="5" spans="1:16">
      <c r="A5" s="88"/>
      <c r="B5" s="89" t="s">
        <v>615</v>
      </c>
      <c r="C5" s="89"/>
      <c r="D5" s="89">
        <f>D13</f>
        <v>7975717.0650000004</v>
      </c>
      <c r="E5" s="89">
        <f t="shared" ref="E5:I5" si="0">E13</f>
        <v>44164342.469999999</v>
      </c>
      <c r="F5" s="89">
        <f t="shared" si="0"/>
        <v>39549673.530000001</v>
      </c>
      <c r="G5" s="89">
        <f t="shared" si="0"/>
        <v>9452646.879999999</v>
      </c>
      <c r="H5" s="89">
        <f t="shared" si="0"/>
        <v>42904385.019999996</v>
      </c>
      <c r="I5" s="89">
        <f t="shared" si="0"/>
        <v>38907818.040000007</v>
      </c>
      <c r="J5" s="80">
        <f t="shared" ref="J5:L10" si="1">(G5-D5)*100/D5</f>
        <v>18.517831098613556</v>
      </c>
      <c r="K5" s="80">
        <f t="shared" si="1"/>
        <v>-2.8528839772852232</v>
      </c>
      <c r="L5" s="80">
        <f t="shared" si="1"/>
        <v>-1.6229097049641175</v>
      </c>
      <c r="M5" s="80">
        <f t="shared" ref="M5:M10" si="2">E5/D5</f>
        <v>5.5373506996389414</v>
      </c>
      <c r="N5" s="80">
        <f t="shared" ref="N5:N10" si="3">H5/G5</f>
        <v>4.5388752552237515</v>
      </c>
      <c r="O5" s="80">
        <f t="shared" ref="O5:O10" si="4">F5/D5</f>
        <v>4.9587608496741478</v>
      </c>
      <c r="P5" s="80">
        <f t="shared" ref="P5:P10" si="5">I5/G5</f>
        <v>4.116076537495708</v>
      </c>
    </row>
    <row r="6" spans="1:16">
      <c r="A6" s="88"/>
      <c r="B6" s="89" t="s">
        <v>517</v>
      </c>
      <c r="C6" s="89"/>
      <c r="D6" s="89">
        <f>D20</f>
        <v>24145117.77</v>
      </c>
      <c r="E6" s="89">
        <f t="shared" ref="E6:I6" si="6">E20</f>
        <v>184869142.66000003</v>
      </c>
      <c r="F6" s="89">
        <f t="shared" si="6"/>
        <v>165677520.22000003</v>
      </c>
      <c r="G6" s="89">
        <f t="shared" si="6"/>
        <v>27217438.589999996</v>
      </c>
      <c r="H6" s="89">
        <f t="shared" si="6"/>
        <v>186292570.76999995</v>
      </c>
      <c r="I6" s="89">
        <f t="shared" si="6"/>
        <v>168580442.45999998</v>
      </c>
      <c r="J6" s="80">
        <f t="shared" si="1"/>
        <v>12.72439774063689</v>
      </c>
      <c r="K6" s="80">
        <f t="shared" si="1"/>
        <v>0.76996522487141428</v>
      </c>
      <c r="L6" s="80">
        <f t="shared" si="1"/>
        <v>1.7521521544656238</v>
      </c>
      <c r="M6" s="80">
        <f t="shared" si="2"/>
        <v>7.6565848392629325</v>
      </c>
      <c r="N6" s="80">
        <f t="shared" si="3"/>
        <v>6.8446033286337977</v>
      </c>
      <c r="O6" s="80">
        <f t="shared" si="4"/>
        <v>6.8617399922502029</v>
      </c>
      <c r="P6" s="80">
        <f t="shared" si="5"/>
        <v>6.1938393615752805</v>
      </c>
    </row>
    <row r="7" spans="1:16">
      <c r="A7" s="88"/>
      <c r="B7" s="89" t="s">
        <v>298</v>
      </c>
      <c r="C7" s="89"/>
      <c r="D7" s="89">
        <f>D26</f>
        <v>23667909.350000001</v>
      </c>
      <c r="E7" s="89">
        <f t="shared" ref="E7:I7" si="7">E26</f>
        <v>125171155.42999996</v>
      </c>
      <c r="F7" s="89">
        <f t="shared" si="7"/>
        <v>112131296.47</v>
      </c>
      <c r="G7" s="89">
        <f t="shared" si="7"/>
        <v>28035175.809999999</v>
      </c>
      <c r="H7" s="89">
        <f t="shared" si="7"/>
        <v>138964773.92000002</v>
      </c>
      <c r="I7" s="89">
        <f t="shared" si="7"/>
        <v>125750190.58000004</v>
      </c>
      <c r="J7" s="80">
        <f t="shared" si="1"/>
        <v>18.452269676282146</v>
      </c>
      <c r="K7" s="80">
        <f t="shared" si="1"/>
        <v>11.019805994931415</v>
      </c>
      <c r="L7" s="80">
        <f t="shared" si="1"/>
        <v>12.145488849889192</v>
      </c>
      <c r="M7" s="80">
        <f t="shared" si="2"/>
        <v>5.2886443656249664</v>
      </c>
      <c r="N7" s="80">
        <f t="shared" si="3"/>
        <v>4.9568005159586699</v>
      </c>
      <c r="O7" s="80">
        <f t="shared" si="4"/>
        <v>4.7376933387654701</v>
      </c>
      <c r="P7" s="80">
        <f t="shared" si="5"/>
        <v>4.4854432671381934</v>
      </c>
    </row>
    <row r="8" spans="1:16">
      <c r="A8" s="88"/>
      <c r="B8" s="89" t="s">
        <v>616</v>
      </c>
      <c r="C8" s="89"/>
      <c r="D8" s="89">
        <f>D396</f>
        <v>853643.64</v>
      </c>
      <c r="E8" s="89">
        <f t="shared" ref="E8:I8" si="8">E396</f>
        <v>11053658.130000001</v>
      </c>
      <c r="F8" s="89">
        <f t="shared" si="8"/>
        <v>10097552.669999998</v>
      </c>
      <c r="G8" s="89">
        <f t="shared" si="8"/>
        <v>1145104.7</v>
      </c>
      <c r="H8" s="89">
        <f t="shared" si="8"/>
        <v>15426932.360000003</v>
      </c>
      <c r="I8" s="89">
        <f t="shared" si="8"/>
        <v>14429379.640000001</v>
      </c>
      <c r="J8" s="80">
        <f t="shared" si="1"/>
        <v>34.143177122481688</v>
      </c>
      <c r="K8" s="80">
        <f t="shared" si="1"/>
        <v>39.564044577521251</v>
      </c>
      <c r="L8" s="80">
        <f t="shared" si="1"/>
        <v>42.899770979852718</v>
      </c>
      <c r="M8" s="80">
        <f t="shared" si="2"/>
        <v>12.948796912491494</v>
      </c>
      <c r="N8" s="80">
        <f t="shared" si="3"/>
        <v>13.472071470844547</v>
      </c>
      <c r="O8" s="80">
        <f t="shared" si="4"/>
        <v>11.828768114526101</v>
      </c>
      <c r="P8" s="80">
        <f t="shared" si="5"/>
        <v>12.600926046325721</v>
      </c>
    </row>
    <row r="9" spans="1:16">
      <c r="A9" s="88"/>
      <c r="B9" s="89" t="s">
        <v>639</v>
      </c>
      <c r="C9" s="89"/>
      <c r="D9" s="89">
        <f>D422</f>
        <v>988582.5</v>
      </c>
      <c r="E9" s="89">
        <f t="shared" ref="E9:I9" si="9">E422</f>
        <v>5085723.43</v>
      </c>
      <c r="F9" s="89">
        <f t="shared" si="9"/>
        <v>4548739.3500000006</v>
      </c>
      <c r="G9" s="89">
        <f t="shared" si="9"/>
        <v>407619.7</v>
      </c>
      <c r="H9" s="89">
        <f t="shared" si="9"/>
        <v>2344785.4000000004</v>
      </c>
      <c r="I9" s="89">
        <f t="shared" si="9"/>
        <v>2127382.65</v>
      </c>
      <c r="J9" s="80">
        <f t="shared" si="1"/>
        <v>-58.767255135509693</v>
      </c>
      <c r="K9" s="80">
        <f t="shared" si="1"/>
        <v>-53.894751999913602</v>
      </c>
      <c r="L9" s="80">
        <f t="shared" si="1"/>
        <v>-53.231379371077843</v>
      </c>
      <c r="M9" s="80">
        <f t="shared" si="2"/>
        <v>5.1444603055384857</v>
      </c>
      <c r="N9" s="80">
        <f t="shared" si="3"/>
        <v>5.7523848822812056</v>
      </c>
      <c r="O9" s="80">
        <f t="shared" si="4"/>
        <v>4.6012744004673367</v>
      </c>
      <c r="P9" s="80">
        <f t="shared" si="5"/>
        <v>5.2190378678950005</v>
      </c>
    </row>
    <row r="10" spans="1:16">
      <c r="A10" s="128"/>
      <c r="B10" s="128"/>
      <c r="C10" s="83" t="s">
        <v>120</v>
      </c>
      <c r="D10" s="89">
        <f t="shared" ref="D10:I10" si="10">SUM(D5:D9)</f>
        <v>57630970.325000003</v>
      </c>
      <c r="E10" s="89">
        <f t="shared" si="10"/>
        <v>370344022.12</v>
      </c>
      <c r="F10" s="89">
        <f t="shared" si="10"/>
        <v>332004782.24000007</v>
      </c>
      <c r="G10" s="89">
        <f t="shared" si="10"/>
        <v>66257985.680000007</v>
      </c>
      <c r="H10" s="89">
        <f t="shared" si="10"/>
        <v>385933447.46999997</v>
      </c>
      <c r="I10" s="89">
        <f t="shared" si="10"/>
        <v>349795213.37</v>
      </c>
      <c r="J10" s="80">
        <f t="shared" si="1"/>
        <v>14.969408473168899</v>
      </c>
      <c r="K10" s="80">
        <f t="shared" si="1"/>
        <v>4.2094443055296926</v>
      </c>
      <c r="L10" s="80">
        <f t="shared" si="1"/>
        <v>5.3584864079275718</v>
      </c>
      <c r="M10" s="80">
        <f t="shared" si="2"/>
        <v>6.4261285213750217</v>
      </c>
      <c r="N10" s="80">
        <f t="shared" si="3"/>
        <v>5.8247084258478159</v>
      </c>
      <c r="O10" s="80">
        <f t="shared" si="4"/>
        <v>5.7608744112361094</v>
      </c>
      <c r="P10" s="80">
        <f t="shared" si="5"/>
        <v>5.2792913907671934</v>
      </c>
    </row>
    <row r="12" spans="1:16" ht="21">
      <c r="A12" s="84"/>
      <c r="B12" s="84"/>
      <c r="C12" s="84"/>
      <c r="D12" s="55" t="s">
        <v>683</v>
      </c>
      <c r="E12" s="55" t="s">
        <v>684</v>
      </c>
      <c r="F12" s="85" t="s">
        <v>706</v>
      </c>
      <c r="G12" s="55" t="s">
        <v>740</v>
      </c>
      <c r="H12" s="55" t="s">
        <v>741</v>
      </c>
      <c r="I12" s="85" t="s">
        <v>794</v>
      </c>
      <c r="J12" s="86" t="s">
        <v>78</v>
      </c>
      <c r="K12" s="87" t="s">
        <v>79</v>
      </c>
      <c r="L12" s="87" t="s">
        <v>656</v>
      </c>
      <c r="M12" s="87" t="s">
        <v>685</v>
      </c>
      <c r="N12" s="87" t="s">
        <v>743</v>
      </c>
      <c r="O12" s="87" t="s">
        <v>686</v>
      </c>
      <c r="P12" s="87" t="s">
        <v>744</v>
      </c>
    </row>
    <row r="13" spans="1:16">
      <c r="A13" s="88"/>
      <c r="B13" s="91" t="s">
        <v>724</v>
      </c>
      <c r="C13" s="89"/>
      <c r="D13" s="89">
        <f>SUM(D14:D18)</f>
        <v>7975717.0650000004</v>
      </c>
      <c r="E13" s="89">
        <f t="shared" ref="E13:I13" si="11">SUM(E14:E18)</f>
        <v>44164342.469999999</v>
      </c>
      <c r="F13" s="89">
        <f t="shared" si="11"/>
        <v>39549673.530000001</v>
      </c>
      <c r="G13" s="89">
        <f t="shared" si="11"/>
        <v>9452646.879999999</v>
      </c>
      <c r="H13" s="89">
        <f t="shared" si="11"/>
        <v>42904385.019999996</v>
      </c>
      <c r="I13" s="89">
        <f t="shared" si="11"/>
        <v>38907818.040000007</v>
      </c>
      <c r="J13" s="80">
        <f t="shared" ref="J13:L18" si="12">(G13-D13)*100/D13</f>
        <v>18.517831098613556</v>
      </c>
      <c r="K13" s="80">
        <f t="shared" si="12"/>
        <v>-2.8528839772852232</v>
      </c>
      <c r="L13" s="80">
        <f t="shared" si="12"/>
        <v>-1.6229097049641175</v>
      </c>
      <c r="M13" s="80">
        <f t="shared" ref="M13:M18" si="13">E13/D13</f>
        <v>5.5373506996389414</v>
      </c>
      <c r="N13" s="80">
        <f t="shared" ref="N13:N18" si="14">H13/G13</f>
        <v>4.5388752552237515</v>
      </c>
      <c r="O13" s="80">
        <f t="shared" ref="O13:O18" si="15">F13/D13</f>
        <v>4.9587608496741478</v>
      </c>
      <c r="P13" s="80">
        <f t="shared" ref="P13:P18" si="16">I13/G13</f>
        <v>4.116076537495708</v>
      </c>
    </row>
    <row r="14" spans="1:16">
      <c r="A14" s="88"/>
      <c r="B14" s="89" t="s">
        <v>719</v>
      </c>
      <c r="C14" s="89"/>
      <c r="D14" s="89">
        <f>D48</f>
        <v>2123429</v>
      </c>
      <c r="E14" s="89">
        <f>E48</f>
        <v>8070701.1600000001</v>
      </c>
      <c r="F14" s="89">
        <f t="shared" ref="F14:I14" si="17">F48</f>
        <v>7195960.7300000004</v>
      </c>
      <c r="G14" s="89">
        <f t="shared" si="17"/>
        <v>2634365</v>
      </c>
      <c r="H14" s="89">
        <f t="shared" si="17"/>
        <v>8113593.6000000006</v>
      </c>
      <c r="I14" s="89">
        <f t="shared" si="17"/>
        <v>7274616.3899999997</v>
      </c>
      <c r="J14" s="80">
        <f t="shared" si="12"/>
        <v>24.061835832514298</v>
      </c>
      <c r="K14" s="80">
        <f t="shared" si="12"/>
        <v>0.53145865705676076</v>
      </c>
      <c r="L14" s="80">
        <f t="shared" si="12"/>
        <v>1.0930529355459562</v>
      </c>
      <c r="M14" s="80">
        <f t="shared" si="13"/>
        <v>3.8007869158799283</v>
      </c>
      <c r="N14" s="80">
        <f t="shared" si="14"/>
        <v>3.079904872711261</v>
      </c>
      <c r="O14" s="80">
        <f t="shared" si="15"/>
        <v>3.3888398105140318</v>
      </c>
      <c r="P14" s="80">
        <f t="shared" si="16"/>
        <v>2.7614307015163044</v>
      </c>
    </row>
    <row r="15" spans="1:16">
      <c r="A15" s="88"/>
      <c r="B15" s="89" t="s">
        <v>720</v>
      </c>
      <c r="C15" s="89"/>
      <c r="D15" s="89">
        <f>D82</f>
        <v>2647410.2000000002</v>
      </c>
      <c r="E15" s="89">
        <f t="shared" ref="E15:I15" si="18">E82</f>
        <v>8961731.8999999985</v>
      </c>
      <c r="F15" s="89">
        <f t="shared" si="18"/>
        <v>8005006.7399999993</v>
      </c>
      <c r="G15" s="89">
        <f t="shared" si="18"/>
        <v>3603934.0999999996</v>
      </c>
      <c r="H15" s="89">
        <f t="shared" si="18"/>
        <v>10663594.42</v>
      </c>
      <c r="I15" s="89">
        <f t="shared" si="18"/>
        <v>9635434.120000001</v>
      </c>
      <c r="J15" s="80">
        <f t="shared" si="12"/>
        <v>36.130551283665802</v>
      </c>
      <c r="K15" s="80">
        <f t="shared" si="12"/>
        <v>18.990330652493654</v>
      </c>
      <c r="L15" s="80">
        <f t="shared" si="12"/>
        <v>20.367595343211441</v>
      </c>
      <c r="M15" s="80">
        <f t="shared" si="13"/>
        <v>3.3850938173464762</v>
      </c>
      <c r="N15" s="80">
        <f t="shared" si="14"/>
        <v>2.9588760848873461</v>
      </c>
      <c r="O15" s="80">
        <f t="shared" si="15"/>
        <v>3.023712283045521</v>
      </c>
      <c r="P15" s="80">
        <f t="shared" si="16"/>
        <v>2.6735877662135947</v>
      </c>
    </row>
    <row r="16" spans="1:16">
      <c r="A16" s="88"/>
      <c r="B16" s="89" t="s">
        <v>722</v>
      </c>
      <c r="C16" s="89"/>
      <c r="D16" s="89">
        <f>D95</f>
        <v>35676</v>
      </c>
      <c r="E16" s="89">
        <f t="shared" ref="E16:I16" si="19">E95</f>
        <v>229476.87</v>
      </c>
      <c r="F16" s="89">
        <f t="shared" si="19"/>
        <v>203858.5</v>
      </c>
      <c r="G16" s="89">
        <f t="shared" si="19"/>
        <v>10459.380000000001</v>
      </c>
      <c r="H16" s="89">
        <f t="shared" si="19"/>
        <v>55202.18</v>
      </c>
      <c r="I16" s="89">
        <f t="shared" si="19"/>
        <v>48877.219999999994</v>
      </c>
      <c r="J16" s="80">
        <f t="shared" si="12"/>
        <v>-70.682307433568781</v>
      </c>
      <c r="K16" s="80">
        <f t="shared" si="12"/>
        <v>-75.9443380938567</v>
      </c>
      <c r="L16" s="80">
        <f t="shared" si="12"/>
        <v>-76.02394798352779</v>
      </c>
      <c r="M16" s="80">
        <f t="shared" si="13"/>
        <v>6.4322477295660949</v>
      </c>
      <c r="N16" s="80">
        <f t="shared" si="14"/>
        <v>5.2777678982884257</v>
      </c>
      <c r="O16" s="80">
        <f t="shared" si="15"/>
        <v>5.7141635833613638</v>
      </c>
      <c r="P16" s="80">
        <f t="shared" si="16"/>
        <v>4.6730513663333761</v>
      </c>
    </row>
    <row r="17" spans="1:16">
      <c r="A17" s="88"/>
      <c r="B17" s="89" t="s">
        <v>723</v>
      </c>
      <c r="C17" s="89"/>
      <c r="D17" s="89">
        <f>D117</f>
        <v>400967</v>
      </c>
      <c r="E17" s="89">
        <f t="shared" ref="E17:I17" si="20">E117</f>
        <v>2067409.5299999998</v>
      </c>
      <c r="F17" s="89">
        <f t="shared" si="20"/>
        <v>1854114.8000000003</v>
      </c>
      <c r="G17" s="89">
        <f t="shared" si="20"/>
        <v>909693.61</v>
      </c>
      <c r="H17" s="89">
        <f t="shared" si="20"/>
        <v>4323733.1100000003</v>
      </c>
      <c r="I17" s="89">
        <f t="shared" si="20"/>
        <v>3945212.97</v>
      </c>
      <c r="J17" s="80">
        <f t="shared" si="12"/>
        <v>126.87493235104135</v>
      </c>
      <c r="K17" s="80">
        <f t="shared" si="12"/>
        <v>109.1377178666677</v>
      </c>
      <c r="L17" s="80">
        <f t="shared" si="12"/>
        <v>112.78148310989155</v>
      </c>
      <c r="M17" s="80">
        <f t="shared" si="13"/>
        <v>5.156059052241206</v>
      </c>
      <c r="N17" s="80">
        <f t="shared" si="14"/>
        <v>4.7529553494390271</v>
      </c>
      <c r="O17" s="80">
        <f t="shared" si="15"/>
        <v>4.6241082183820623</v>
      </c>
      <c r="P17" s="80">
        <f t="shared" si="16"/>
        <v>4.3368590552153048</v>
      </c>
    </row>
    <row r="18" spans="1:16">
      <c r="A18" s="88"/>
      <c r="B18" s="89" t="s">
        <v>721</v>
      </c>
      <c r="C18" s="89"/>
      <c r="D18" s="89">
        <f>D138</f>
        <v>2768234.8650000002</v>
      </c>
      <c r="E18" s="89">
        <f t="shared" ref="E18:I18" si="21">E138</f>
        <v>24835023.010000002</v>
      </c>
      <c r="F18" s="89">
        <f t="shared" si="21"/>
        <v>22290732.760000002</v>
      </c>
      <c r="G18" s="89">
        <f t="shared" si="21"/>
        <v>2294194.79</v>
      </c>
      <c r="H18" s="89">
        <f t="shared" si="21"/>
        <v>19748261.709999997</v>
      </c>
      <c r="I18" s="89">
        <f t="shared" si="21"/>
        <v>18003677.340000004</v>
      </c>
      <c r="J18" s="80">
        <f t="shared" si="12"/>
        <v>-17.124272257151855</v>
      </c>
      <c r="K18" s="80">
        <f t="shared" si="12"/>
        <v>-20.48220892709374</v>
      </c>
      <c r="L18" s="80">
        <f t="shared" si="12"/>
        <v>-19.232456223659817</v>
      </c>
      <c r="M18" s="80">
        <f t="shared" si="13"/>
        <v>8.9714291673730511</v>
      </c>
      <c r="N18" s="80">
        <f t="shared" si="14"/>
        <v>8.6079271891293931</v>
      </c>
      <c r="O18" s="80">
        <f t="shared" si="15"/>
        <v>8.0523271496329478</v>
      </c>
      <c r="P18" s="80">
        <f t="shared" si="16"/>
        <v>7.8474929062148222</v>
      </c>
    </row>
    <row r="19" spans="1:16">
      <c r="D19" s="92"/>
      <c r="E19" s="92"/>
      <c r="F19" s="92"/>
      <c r="G19" s="92"/>
      <c r="H19" s="92"/>
      <c r="I19" s="92"/>
    </row>
    <row r="20" spans="1:16">
      <c r="A20" s="88"/>
      <c r="B20" s="91" t="s">
        <v>725</v>
      </c>
      <c r="C20" s="89"/>
      <c r="D20" s="89">
        <f>SUM(D21:D24)</f>
        <v>24145117.77</v>
      </c>
      <c r="E20" s="89">
        <f t="shared" ref="E20:I20" si="22">SUM(E21:E24)</f>
        <v>184869142.66000003</v>
      </c>
      <c r="F20" s="89">
        <f t="shared" si="22"/>
        <v>165677520.22000003</v>
      </c>
      <c r="G20" s="89">
        <f t="shared" si="22"/>
        <v>27217438.589999996</v>
      </c>
      <c r="H20" s="89">
        <f t="shared" si="22"/>
        <v>186292570.76999995</v>
      </c>
      <c r="I20" s="89">
        <f t="shared" si="22"/>
        <v>168580442.45999998</v>
      </c>
      <c r="J20" s="80">
        <f t="shared" ref="J20:L24" si="23">(G20-D20)*100/D20</f>
        <v>12.72439774063689</v>
      </c>
      <c r="K20" s="80">
        <f t="shared" si="23"/>
        <v>0.76996522487141428</v>
      </c>
      <c r="L20" s="80">
        <f t="shared" si="23"/>
        <v>1.7521521544656238</v>
      </c>
      <c r="M20" s="80">
        <f>E20/D20</f>
        <v>7.6565848392629325</v>
      </c>
      <c r="N20" s="80">
        <f>H20/G20</f>
        <v>6.8446033286337977</v>
      </c>
      <c r="O20" s="80">
        <f>F20/D20</f>
        <v>6.8617399922502029</v>
      </c>
      <c r="P20" s="80">
        <f>I20/G20</f>
        <v>6.1938393615752805</v>
      </c>
    </row>
    <row r="21" spans="1:16">
      <c r="A21" s="88"/>
      <c r="B21" s="89" t="s">
        <v>719</v>
      </c>
      <c r="C21" s="89"/>
      <c r="D21" s="89">
        <v>16369151.18</v>
      </c>
      <c r="E21" s="89">
        <v>94221701.890000015</v>
      </c>
      <c r="F21" s="89">
        <v>84413469.790000021</v>
      </c>
      <c r="G21" s="89">
        <v>19633325.799999997</v>
      </c>
      <c r="H21" s="89">
        <v>103750527.42999996</v>
      </c>
      <c r="I21" s="89">
        <v>93719938.209999979</v>
      </c>
      <c r="J21" s="80">
        <f t="shared" si="23"/>
        <v>19.941013337259665</v>
      </c>
      <c r="K21" s="80">
        <f t="shared" si="23"/>
        <v>10.113196162731661</v>
      </c>
      <c r="L21" s="80">
        <f t="shared" si="23"/>
        <v>11.024861841542783</v>
      </c>
      <c r="M21" s="80">
        <f>E21/D21</f>
        <v>5.7560530081193875</v>
      </c>
      <c r="N21" s="80">
        <f>H21/G21</f>
        <v>5.2844091972435958</v>
      </c>
      <c r="O21" s="80">
        <f>F21/D21</f>
        <v>5.1568629834109716</v>
      </c>
      <c r="P21" s="80">
        <f>I21/G21</f>
        <v>4.7735131156434019</v>
      </c>
    </row>
    <row r="22" spans="1:16">
      <c r="A22" s="88"/>
      <c r="B22" s="89" t="s">
        <v>720</v>
      </c>
      <c r="C22" s="89"/>
      <c r="D22" s="89">
        <v>326745</v>
      </c>
      <c r="E22" s="89">
        <v>1976667.2900000005</v>
      </c>
      <c r="F22" s="89">
        <v>1769552.43</v>
      </c>
      <c r="G22" s="89">
        <v>319906.49</v>
      </c>
      <c r="H22" s="89">
        <v>1831548.69</v>
      </c>
      <c r="I22" s="89">
        <v>1648804.3600000003</v>
      </c>
      <c r="J22" s="80">
        <f t="shared" si="23"/>
        <v>-2.09291955500467</v>
      </c>
      <c r="K22" s="80">
        <f t="shared" si="23"/>
        <v>-7.3415794723855887</v>
      </c>
      <c r="L22" s="80">
        <f t="shared" si="23"/>
        <v>-6.823650317046531</v>
      </c>
      <c r="M22" s="80">
        <f>E22/D22</f>
        <v>6.0495716537360957</v>
      </c>
      <c r="N22" s="80">
        <f>H22/G22</f>
        <v>5.7252626853553359</v>
      </c>
      <c r="O22" s="80">
        <f>F22/D22</f>
        <v>5.4156985722811362</v>
      </c>
      <c r="P22" s="80">
        <f>I22/G22</f>
        <v>5.1540197262018674</v>
      </c>
    </row>
    <row r="23" spans="1:16">
      <c r="A23" s="88"/>
      <c r="B23" s="89" t="s">
        <v>722</v>
      </c>
      <c r="C23" s="89"/>
      <c r="D23" s="89">
        <v>3931388.36</v>
      </c>
      <c r="E23" s="89">
        <v>47139425.489999995</v>
      </c>
      <c r="F23" s="89">
        <v>42264053.860000007</v>
      </c>
      <c r="G23" s="89">
        <v>3499091.2199999997</v>
      </c>
      <c r="H23" s="89">
        <v>38364799.749999993</v>
      </c>
      <c r="I23" s="89">
        <v>34791933.440000005</v>
      </c>
      <c r="J23" s="80">
        <f t="shared" si="23"/>
        <v>-10.996042629581376</v>
      </c>
      <c r="K23" s="80">
        <f t="shared" si="23"/>
        <v>-18.614197455294452</v>
      </c>
      <c r="L23" s="80">
        <f t="shared" si="23"/>
        <v>-17.679611247779157</v>
      </c>
      <c r="M23" s="80">
        <f>E23/D23</f>
        <v>11.990528834449719</v>
      </c>
      <c r="N23" s="80">
        <f>H23/G23</f>
        <v>10.964218232069982</v>
      </c>
      <c r="O23" s="80">
        <f>F23/D23</f>
        <v>10.750414354892175</v>
      </c>
      <c r="P23" s="80">
        <f>I23/G23</f>
        <v>9.9431341604178041</v>
      </c>
    </row>
    <row r="24" spans="1:16">
      <c r="A24" s="88"/>
      <c r="B24" s="89" t="s">
        <v>723</v>
      </c>
      <c r="C24" s="89"/>
      <c r="D24" s="89">
        <v>3517833.23</v>
      </c>
      <c r="E24" s="89">
        <v>41531347.989999995</v>
      </c>
      <c r="F24" s="89">
        <v>37230444.140000001</v>
      </c>
      <c r="G24" s="89">
        <v>3765115.08</v>
      </c>
      <c r="H24" s="89">
        <v>42345694.900000006</v>
      </c>
      <c r="I24" s="89">
        <v>38419766.449999996</v>
      </c>
      <c r="J24" s="80">
        <f t="shared" si="23"/>
        <v>7.0293795593033295</v>
      </c>
      <c r="K24" s="80">
        <f t="shared" si="23"/>
        <v>1.9608005745349066</v>
      </c>
      <c r="L24" s="80">
        <f t="shared" si="23"/>
        <v>3.1944886435620021</v>
      </c>
      <c r="M24" s="80">
        <f>E24/D24</f>
        <v>11.805945670141957</v>
      </c>
      <c r="N24" s="80">
        <f>H24/G24</f>
        <v>11.246852752240445</v>
      </c>
      <c r="O24" s="80">
        <f>F24/D24</f>
        <v>10.583345402078654</v>
      </c>
      <c r="P24" s="80">
        <f>I24/G24</f>
        <v>10.204141343270706</v>
      </c>
    </row>
    <row r="25" spans="1:16">
      <c r="D25" s="92"/>
      <c r="E25" s="92"/>
      <c r="F25" s="92"/>
      <c r="G25" s="92"/>
      <c r="H25" s="92"/>
      <c r="I25" s="92"/>
    </row>
    <row r="26" spans="1:16">
      <c r="A26" s="88"/>
      <c r="B26" s="91" t="s">
        <v>726</v>
      </c>
      <c r="C26" s="89"/>
      <c r="D26" s="89">
        <f>SUM(D27:D30)</f>
        <v>23667909.350000001</v>
      </c>
      <c r="E26" s="89">
        <f t="shared" ref="E26:I26" si="24">SUM(E27:E30)</f>
        <v>125171155.42999996</v>
      </c>
      <c r="F26" s="89">
        <f t="shared" si="24"/>
        <v>112131296.47</v>
      </c>
      <c r="G26" s="89">
        <f t="shared" si="24"/>
        <v>28035175.809999999</v>
      </c>
      <c r="H26" s="89">
        <f t="shared" si="24"/>
        <v>138964773.92000002</v>
      </c>
      <c r="I26" s="89">
        <f t="shared" si="24"/>
        <v>125750190.58000004</v>
      </c>
      <c r="J26" s="80">
        <f t="shared" ref="J26:L30" si="25">(G26-D26)*100/D26</f>
        <v>18.452269676282146</v>
      </c>
      <c r="K26" s="80">
        <f t="shared" si="25"/>
        <v>11.019805994931415</v>
      </c>
      <c r="L26" s="80">
        <f t="shared" si="25"/>
        <v>12.145488849889192</v>
      </c>
      <c r="M26" s="80">
        <f>E26/D26</f>
        <v>5.2886443656249664</v>
      </c>
      <c r="N26" s="80">
        <f>H26/G26</f>
        <v>4.9568005159586699</v>
      </c>
      <c r="O26" s="80">
        <f>F26/D26</f>
        <v>4.7376933387654701</v>
      </c>
      <c r="P26" s="80">
        <f>I26/G26</f>
        <v>4.4854432671381934</v>
      </c>
    </row>
    <row r="27" spans="1:16">
      <c r="A27" s="88"/>
      <c r="B27" s="89" t="s">
        <v>719</v>
      </c>
      <c r="C27" s="89"/>
      <c r="D27" s="89">
        <v>21382114.850000001</v>
      </c>
      <c r="E27" s="89">
        <v>103095903.69999997</v>
      </c>
      <c r="F27" s="89">
        <v>92333308.059999987</v>
      </c>
      <c r="G27" s="89">
        <v>24867116.199999999</v>
      </c>
      <c r="H27" s="89">
        <v>111970070.73000002</v>
      </c>
      <c r="I27" s="89">
        <v>101337985.76000004</v>
      </c>
      <c r="J27" s="80">
        <f t="shared" si="25"/>
        <v>16.298674730951589</v>
      </c>
      <c r="K27" s="80">
        <f t="shared" si="25"/>
        <v>8.6076814999586126</v>
      </c>
      <c r="L27" s="80">
        <f t="shared" si="25"/>
        <v>9.7523611892564617</v>
      </c>
      <c r="M27" s="80">
        <f>E27/D27</f>
        <v>4.8215952642308419</v>
      </c>
      <c r="N27" s="80">
        <f>H27/G27</f>
        <v>4.5027364584398422</v>
      </c>
      <c r="O27" s="80">
        <f>F27/D27</f>
        <v>4.3182495608005764</v>
      </c>
      <c r="P27" s="80">
        <f>I27/G27</f>
        <v>4.0751804489496868</v>
      </c>
    </row>
    <row r="28" spans="1:16">
      <c r="A28" s="88"/>
      <c r="B28" s="89" t="s">
        <v>720</v>
      </c>
      <c r="C28" s="89"/>
      <c r="D28" s="89">
        <v>456132</v>
      </c>
      <c r="E28" s="89">
        <v>2469397.6399999997</v>
      </c>
      <c r="F28" s="89">
        <v>2209529.0400000005</v>
      </c>
      <c r="G28" s="89">
        <v>951908.5</v>
      </c>
      <c r="H28" s="89">
        <v>4878047.96</v>
      </c>
      <c r="I28" s="89">
        <v>4439976.040000001</v>
      </c>
      <c r="J28" s="80">
        <f t="shared" si="25"/>
        <v>108.69145335122289</v>
      </c>
      <c r="K28" s="80">
        <f t="shared" si="25"/>
        <v>97.539994409324891</v>
      </c>
      <c r="L28" s="80">
        <f t="shared" si="25"/>
        <v>100.94671577613663</v>
      </c>
      <c r="M28" s="80">
        <f>E28/D28</f>
        <v>5.4137785553304738</v>
      </c>
      <c r="N28" s="80">
        <f>H28/G28</f>
        <v>5.1244924906122806</v>
      </c>
      <c r="O28" s="80">
        <f>F28/D28</f>
        <v>4.8440561942595579</v>
      </c>
      <c r="P28" s="80">
        <f>I28/G28</f>
        <v>4.6642886790064395</v>
      </c>
    </row>
    <row r="29" spans="1:16">
      <c r="A29" s="88"/>
      <c r="B29" s="89" t="s">
        <v>722</v>
      </c>
      <c r="C29" s="89"/>
      <c r="D29" s="89">
        <v>1002771</v>
      </c>
      <c r="E29" s="89">
        <v>10740109.600000001</v>
      </c>
      <c r="F29" s="89">
        <v>9652525.1400000006</v>
      </c>
      <c r="G29" s="89">
        <v>1173124</v>
      </c>
      <c r="H29" s="89">
        <v>11264592.379999999</v>
      </c>
      <c r="I29" s="89">
        <v>10197913.5</v>
      </c>
      <c r="J29" s="80">
        <f t="shared" si="25"/>
        <v>16.988225626788171</v>
      </c>
      <c r="K29" s="80">
        <f t="shared" si="25"/>
        <v>4.8834024933972495</v>
      </c>
      <c r="L29" s="80">
        <f t="shared" si="25"/>
        <v>5.6502143438084778</v>
      </c>
      <c r="M29" s="80">
        <f>E29/D29</f>
        <v>10.710430995710887</v>
      </c>
      <c r="N29" s="80">
        <f>H29/G29</f>
        <v>9.6022179923008988</v>
      </c>
      <c r="O29" s="80">
        <f>F29/D29</f>
        <v>9.6258519043729827</v>
      </c>
      <c r="P29" s="80">
        <f>I29/G29</f>
        <v>8.6929544532376806</v>
      </c>
    </row>
    <row r="30" spans="1:16">
      <c r="A30" s="88"/>
      <c r="B30" s="89" t="s">
        <v>723</v>
      </c>
      <c r="C30" s="89"/>
      <c r="D30" s="89">
        <v>826891.5</v>
      </c>
      <c r="E30" s="89">
        <v>8865744.4900000002</v>
      </c>
      <c r="F30" s="89">
        <v>7935934.2300000004</v>
      </c>
      <c r="G30" s="89">
        <v>1043027.1100000001</v>
      </c>
      <c r="H30" s="89">
        <v>10852062.85</v>
      </c>
      <c r="I30" s="89">
        <v>9774315.2800000012</v>
      </c>
      <c r="J30" s="80">
        <f t="shared" si="25"/>
        <v>26.138327700792679</v>
      </c>
      <c r="K30" s="80">
        <f t="shared" si="25"/>
        <v>22.404416935773877</v>
      </c>
      <c r="L30" s="80">
        <f t="shared" si="25"/>
        <v>23.165275778753532</v>
      </c>
      <c r="M30" s="80">
        <f>E30/D30</f>
        <v>10.721774851960626</v>
      </c>
      <c r="N30" s="80">
        <f>H30/G30</f>
        <v>10.404391933782046</v>
      </c>
      <c r="O30" s="80">
        <f>F30/D30</f>
        <v>9.5973102033338122</v>
      </c>
      <c r="P30" s="80">
        <f>I30/G30</f>
        <v>9.3711037673795463</v>
      </c>
    </row>
    <row r="31" spans="1:16">
      <c r="A31" s="88"/>
      <c r="B31" s="89"/>
      <c r="C31" s="89"/>
      <c r="D31" s="89"/>
      <c r="E31" s="89"/>
      <c r="F31" s="89"/>
      <c r="G31" s="89"/>
      <c r="H31" s="89"/>
      <c r="I31" s="89"/>
      <c r="J31" s="80"/>
      <c r="K31" s="80"/>
      <c r="L31" s="80"/>
      <c r="M31" s="80"/>
      <c r="N31" s="80"/>
      <c r="O31" s="80"/>
      <c r="P31" s="80"/>
    </row>
    <row r="32" spans="1:16">
      <c r="A32" s="128" t="s">
        <v>825</v>
      </c>
      <c r="B32" s="128"/>
      <c r="C32" s="128"/>
      <c r="D32" s="128"/>
      <c r="E32" s="128"/>
      <c r="F32" s="128"/>
      <c r="G32" s="89"/>
      <c r="H32" s="89"/>
      <c r="I32" s="89"/>
      <c r="J32" s="80"/>
      <c r="K32" s="80"/>
      <c r="L32" s="80"/>
      <c r="M32" s="80"/>
      <c r="N32" s="80"/>
      <c r="O32" s="80"/>
      <c r="P32" s="80"/>
    </row>
    <row r="33" spans="1:16" ht="21">
      <c r="A33" s="84" t="s">
        <v>125</v>
      </c>
      <c r="B33" s="84" t="s">
        <v>126</v>
      </c>
      <c r="C33" s="84" t="s">
        <v>127</v>
      </c>
      <c r="D33" s="55" t="s">
        <v>683</v>
      </c>
      <c r="E33" s="55" t="s">
        <v>684</v>
      </c>
      <c r="F33" s="85" t="s">
        <v>706</v>
      </c>
      <c r="G33" s="55" t="s">
        <v>740</v>
      </c>
      <c r="H33" s="55" t="s">
        <v>741</v>
      </c>
      <c r="I33" s="85" t="s">
        <v>794</v>
      </c>
      <c r="J33" s="86" t="s">
        <v>78</v>
      </c>
      <c r="K33" s="87" t="s">
        <v>79</v>
      </c>
      <c r="L33" s="87" t="s">
        <v>656</v>
      </c>
      <c r="M33" s="87" t="s">
        <v>685</v>
      </c>
      <c r="N33" s="87" t="s">
        <v>743</v>
      </c>
      <c r="O33" s="87" t="s">
        <v>686</v>
      </c>
      <c r="P33" s="87" t="s">
        <v>744</v>
      </c>
    </row>
    <row r="34" spans="1:16">
      <c r="A34" s="60" t="s">
        <v>279</v>
      </c>
      <c r="B34" s="60" t="s">
        <v>447</v>
      </c>
      <c r="C34" s="60" t="s">
        <v>47</v>
      </c>
      <c r="D34" s="61">
        <v>191</v>
      </c>
      <c r="E34" s="93">
        <v>649.05999999999995</v>
      </c>
      <c r="F34" s="93">
        <v>578.78</v>
      </c>
      <c r="G34" s="94">
        <v>22260</v>
      </c>
      <c r="H34" s="94">
        <v>66460.17</v>
      </c>
      <c r="I34" s="94">
        <v>62135.63</v>
      </c>
      <c r="J34" s="90">
        <f>(G34-D34)*100/D34</f>
        <v>11554.450261780104</v>
      </c>
      <c r="K34" s="90">
        <f>(H34-E34)*100/E34</f>
        <v>10139.449357532432</v>
      </c>
      <c r="L34" s="90">
        <f>(I34-F34)*100/F34</f>
        <v>10635.621479664122</v>
      </c>
      <c r="M34" s="90">
        <f>E34/D34</f>
        <v>3.3982198952879576</v>
      </c>
      <c r="N34" s="90">
        <f>H34/G34</f>
        <v>2.9856320754716981</v>
      </c>
      <c r="O34" s="90">
        <f>F34/D34</f>
        <v>3.0302617801047118</v>
      </c>
      <c r="P34" s="90">
        <f>I34/G34</f>
        <v>2.7913580413297394</v>
      </c>
    </row>
    <row r="35" spans="1:16">
      <c r="A35" s="60" t="s">
        <v>279</v>
      </c>
      <c r="B35" s="60" t="s">
        <v>447</v>
      </c>
      <c r="C35" s="60" t="s">
        <v>59</v>
      </c>
      <c r="D35" s="94"/>
      <c r="E35" s="94"/>
      <c r="F35" s="94"/>
      <c r="G35" s="61">
        <v>220</v>
      </c>
      <c r="H35" s="93">
        <v>1213.1300000000001</v>
      </c>
      <c r="I35" s="93">
        <v>1135.4000000000001</v>
      </c>
      <c r="N35" s="90">
        <f t="shared" ref="N35:N103" si="26">H35/G35</f>
        <v>5.5142272727272736</v>
      </c>
      <c r="P35" s="90">
        <f t="shared" ref="P35:P103" si="27">I35/G35</f>
        <v>5.1609090909090911</v>
      </c>
    </row>
    <row r="36" spans="1:16">
      <c r="A36" s="60" t="s">
        <v>279</v>
      </c>
      <c r="B36" s="60" t="s">
        <v>447</v>
      </c>
      <c r="C36" s="60" t="s">
        <v>134</v>
      </c>
      <c r="D36" s="94">
        <v>10225</v>
      </c>
      <c r="E36" s="94">
        <v>52364.67</v>
      </c>
      <c r="F36" s="94">
        <v>46012.5</v>
      </c>
      <c r="G36" s="61">
        <v>3050</v>
      </c>
      <c r="H36" s="93">
        <v>11009.18</v>
      </c>
      <c r="I36" s="93">
        <v>10308.19</v>
      </c>
      <c r="J36" s="90">
        <f t="shared" ref="J36:J101" si="28">(G36-D36)*100/D36</f>
        <v>-70.171149144254272</v>
      </c>
      <c r="K36" s="90">
        <f t="shared" ref="K36:K101" si="29">(H36-E36)*100/E36</f>
        <v>-78.975939311753521</v>
      </c>
      <c r="L36" s="90">
        <f t="shared" ref="L36:L101" si="30">(I36-F36)*100/F36</f>
        <v>-77.596979081771252</v>
      </c>
      <c r="M36" s="90">
        <f t="shared" ref="M36:M101" si="31">E36/D36</f>
        <v>5.1212391198044012</v>
      </c>
      <c r="N36" s="90">
        <f t="shared" si="26"/>
        <v>3.609567213114754</v>
      </c>
      <c r="O36" s="90">
        <f t="shared" ref="O36:O101" si="32">F36/D36</f>
        <v>4.5</v>
      </c>
      <c r="P36" s="90">
        <f t="shared" si="27"/>
        <v>3.3797344262295081</v>
      </c>
    </row>
    <row r="37" spans="1:16">
      <c r="A37" s="60" t="s">
        <v>279</v>
      </c>
      <c r="B37" s="60" t="s">
        <v>447</v>
      </c>
      <c r="C37" s="60" t="s">
        <v>62</v>
      </c>
      <c r="D37" s="94"/>
      <c r="E37" s="94"/>
      <c r="F37" s="94"/>
      <c r="G37" s="61">
        <v>20</v>
      </c>
      <c r="H37" s="93">
        <v>68.459999999999994</v>
      </c>
      <c r="I37" s="93">
        <v>60.35</v>
      </c>
      <c r="N37" s="90">
        <f t="shared" si="26"/>
        <v>3.4229999999999996</v>
      </c>
      <c r="P37" s="90">
        <f t="shared" si="27"/>
        <v>3.0175000000000001</v>
      </c>
    </row>
    <row r="38" spans="1:16">
      <c r="A38" s="60" t="s">
        <v>279</v>
      </c>
      <c r="B38" s="60" t="s">
        <v>447</v>
      </c>
      <c r="C38" s="60" t="s">
        <v>81</v>
      </c>
      <c r="D38" s="94">
        <v>45</v>
      </c>
      <c r="E38" s="94">
        <v>130.18</v>
      </c>
      <c r="F38" s="94">
        <v>115.38</v>
      </c>
      <c r="G38" s="61">
        <v>29748</v>
      </c>
      <c r="H38" s="93">
        <v>80997.89</v>
      </c>
      <c r="I38" s="93">
        <v>75663.95</v>
      </c>
      <c r="J38" s="90">
        <f t="shared" si="28"/>
        <v>66006.666666666672</v>
      </c>
      <c r="K38" s="90">
        <f t="shared" si="29"/>
        <v>62119.918574281764</v>
      </c>
      <c r="L38" s="90">
        <f t="shared" si="30"/>
        <v>65478.046455191536</v>
      </c>
      <c r="M38" s="90">
        <f t="shared" si="31"/>
        <v>2.8928888888888888</v>
      </c>
      <c r="N38" s="90">
        <f t="shared" si="26"/>
        <v>2.7228011967191073</v>
      </c>
      <c r="O38" s="90">
        <f t="shared" si="32"/>
        <v>2.5640000000000001</v>
      </c>
      <c r="P38" s="90">
        <f t="shared" si="27"/>
        <v>2.5434970418179375</v>
      </c>
    </row>
    <row r="39" spans="1:16">
      <c r="A39" s="60" t="s">
        <v>279</v>
      </c>
      <c r="B39" s="60" t="s">
        <v>447</v>
      </c>
      <c r="C39" s="60" t="s">
        <v>41</v>
      </c>
      <c r="D39" s="94">
        <v>540</v>
      </c>
      <c r="E39" s="94">
        <v>1588.3</v>
      </c>
      <c r="F39" s="94">
        <v>1421.23</v>
      </c>
      <c r="G39" s="61"/>
      <c r="H39" s="93"/>
      <c r="I39" s="93"/>
      <c r="J39" s="90">
        <f t="shared" si="28"/>
        <v>-100</v>
      </c>
      <c r="K39" s="90">
        <f t="shared" si="29"/>
        <v>-100</v>
      </c>
      <c r="L39" s="90">
        <f t="shared" si="30"/>
        <v>-100</v>
      </c>
      <c r="M39" s="90">
        <f t="shared" si="31"/>
        <v>2.9412962962962963</v>
      </c>
      <c r="N39" s="90" t="e">
        <f t="shared" si="26"/>
        <v>#DIV/0!</v>
      </c>
      <c r="O39" s="90">
        <f t="shared" si="32"/>
        <v>2.6319074074074074</v>
      </c>
      <c r="P39" s="90" t="e">
        <f t="shared" si="27"/>
        <v>#DIV/0!</v>
      </c>
    </row>
    <row r="40" spans="1:16">
      <c r="A40" s="60" t="s">
        <v>279</v>
      </c>
      <c r="B40" s="60" t="s">
        <v>447</v>
      </c>
      <c r="C40" s="60" t="s">
        <v>61</v>
      </c>
      <c r="D40" s="94">
        <v>500</v>
      </c>
      <c r="E40" s="94">
        <v>3795.03</v>
      </c>
      <c r="F40" s="94">
        <v>3387</v>
      </c>
      <c r="G40" s="61"/>
      <c r="H40" s="93"/>
      <c r="I40" s="93"/>
      <c r="J40" s="90">
        <f t="shared" si="28"/>
        <v>-100</v>
      </c>
      <c r="K40" s="90">
        <f t="shared" si="29"/>
        <v>-100</v>
      </c>
      <c r="L40" s="90">
        <f t="shared" si="30"/>
        <v>-100</v>
      </c>
      <c r="M40" s="90">
        <f t="shared" si="31"/>
        <v>7.5900600000000003</v>
      </c>
      <c r="N40" s="90" t="e">
        <f t="shared" si="26"/>
        <v>#DIV/0!</v>
      </c>
      <c r="O40" s="90">
        <f t="shared" si="32"/>
        <v>6.774</v>
      </c>
      <c r="P40" s="90" t="e">
        <f t="shared" si="27"/>
        <v>#DIV/0!</v>
      </c>
    </row>
    <row r="41" spans="1:16">
      <c r="A41" s="60" t="s">
        <v>279</v>
      </c>
      <c r="B41" s="60" t="s">
        <v>447</v>
      </c>
      <c r="C41" s="60" t="s">
        <v>710</v>
      </c>
      <c r="D41" s="94"/>
      <c r="E41" s="94"/>
      <c r="F41" s="94"/>
      <c r="G41" s="61">
        <v>1000</v>
      </c>
      <c r="H41" s="93">
        <v>5612.91</v>
      </c>
      <c r="I41" s="93">
        <v>4750</v>
      </c>
      <c r="N41" s="90">
        <f t="shared" si="26"/>
        <v>5.6129100000000003</v>
      </c>
      <c r="P41" s="90">
        <f t="shared" si="27"/>
        <v>4.75</v>
      </c>
    </row>
    <row r="42" spans="1:16">
      <c r="A42" s="60" t="s">
        <v>279</v>
      </c>
      <c r="B42" s="60" t="s">
        <v>447</v>
      </c>
      <c r="C42" s="60" t="s">
        <v>94</v>
      </c>
      <c r="D42" s="94">
        <v>94000</v>
      </c>
      <c r="E42" s="94">
        <v>296267.08</v>
      </c>
      <c r="F42" s="94">
        <v>265841</v>
      </c>
      <c r="G42" s="61">
        <v>425863</v>
      </c>
      <c r="H42" s="93">
        <v>1259306.71</v>
      </c>
      <c r="I42" s="93">
        <v>1119771.6299999999</v>
      </c>
      <c r="J42" s="90">
        <f t="shared" si="28"/>
        <v>353.04574468085104</v>
      </c>
      <c r="K42" s="90">
        <f t="shared" si="29"/>
        <v>325.05792746193731</v>
      </c>
      <c r="L42" s="90">
        <f t="shared" si="30"/>
        <v>321.21855921396616</v>
      </c>
      <c r="M42" s="90">
        <f t="shared" si="31"/>
        <v>3.1517774468085107</v>
      </c>
      <c r="N42" s="90">
        <f t="shared" si="26"/>
        <v>2.9570700201708062</v>
      </c>
      <c r="O42" s="90">
        <f t="shared" si="32"/>
        <v>2.828095744680851</v>
      </c>
      <c r="P42" s="90">
        <f t="shared" si="27"/>
        <v>2.629417512204629</v>
      </c>
    </row>
    <row r="43" spans="1:16">
      <c r="A43" s="60" t="s">
        <v>279</v>
      </c>
      <c r="B43" s="60" t="s">
        <v>447</v>
      </c>
      <c r="C43" s="60" t="s">
        <v>70</v>
      </c>
      <c r="D43" s="94">
        <v>635276</v>
      </c>
      <c r="E43" s="94">
        <v>2087500.85</v>
      </c>
      <c r="F43" s="94">
        <v>1870360.29</v>
      </c>
      <c r="G43" s="61">
        <v>981934</v>
      </c>
      <c r="H43" s="93">
        <v>2800017.66</v>
      </c>
      <c r="I43" s="93">
        <v>2525641.7400000002</v>
      </c>
      <c r="J43" s="90">
        <f t="shared" si="28"/>
        <v>54.568093238214573</v>
      </c>
      <c r="K43" s="90">
        <f t="shared" si="29"/>
        <v>34.132527898132352</v>
      </c>
      <c r="L43" s="90">
        <f t="shared" si="30"/>
        <v>35.035038623494309</v>
      </c>
      <c r="M43" s="90">
        <f t="shared" si="31"/>
        <v>3.2859746787223192</v>
      </c>
      <c r="N43" s="90">
        <f t="shared" si="26"/>
        <v>2.8515334635525402</v>
      </c>
      <c r="O43" s="90">
        <f t="shared" si="32"/>
        <v>2.9441696050220694</v>
      </c>
      <c r="P43" s="90">
        <f t="shared" si="27"/>
        <v>2.572109469679225</v>
      </c>
    </row>
    <row r="44" spans="1:16">
      <c r="A44" s="60" t="s">
        <v>279</v>
      </c>
      <c r="B44" s="60" t="s">
        <v>447</v>
      </c>
      <c r="C44" s="60" t="s">
        <v>66</v>
      </c>
      <c r="D44" s="94">
        <v>1308336</v>
      </c>
      <c r="E44" s="94">
        <v>5391061.6100000003</v>
      </c>
      <c r="F44" s="94">
        <v>4795681.24</v>
      </c>
      <c r="G44" s="61">
        <v>1022974</v>
      </c>
      <c r="H44" s="93">
        <v>3451623.49</v>
      </c>
      <c r="I44" s="93">
        <v>3084986.71</v>
      </c>
      <c r="J44" s="90">
        <f t="shared" si="28"/>
        <v>-21.811063824583286</v>
      </c>
      <c r="K44" s="90">
        <f t="shared" si="29"/>
        <v>-35.975068739754207</v>
      </c>
      <c r="L44" s="90">
        <f t="shared" si="30"/>
        <v>-35.671564567956985</v>
      </c>
      <c r="M44" s="90">
        <f t="shared" si="31"/>
        <v>4.1205482460163143</v>
      </c>
      <c r="N44" s="90">
        <f t="shared" si="26"/>
        <v>3.3741067612666598</v>
      </c>
      <c r="O44" s="90">
        <f t="shared" si="32"/>
        <v>3.6654813748150326</v>
      </c>
      <c r="P44" s="90">
        <f t="shared" si="27"/>
        <v>3.0157039279590685</v>
      </c>
    </row>
    <row r="45" spans="1:16">
      <c r="A45" s="60" t="s">
        <v>279</v>
      </c>
      <c r="B45" s="60" t="s">
        <v>447</v>
      </c>
      <c r="C45" s="60" t="s">
        <v>48</v>
      </c>
      <c r="D45" s="94">
        <v>50</v>
      </c>
      <c r="E45" s="94">
        <v>137.35</v>
      </c>
      <c r="F45" s="94">
        <v>123.23</v>
      </c>
      <c r="G45" s="61"/>
      <c r="H45" s="93"/>
      <c r="I45" s="93"/>
      <c r="J45" s="90">
        <f t="shared" si="28"/>
        <v>-100</v>
      </c>
      <c r="K45" s="90">
        <f t="shared" si="29"/>
        <v>-100</v>
      </c>
      <c r="L45" s="90">
        <f t="shared" si="30"/>
        <v>-100</v>
      </c>
      <c r="M45" s="90">
        <f t="shared" si="31"/>
        <v>2.7469999999999999</v>
      </c>
      <c r="N45" s="90" t="e">
        <f t="shared" si="26"/>
        <v>#DIV/0!</v>
      </c>
      <c r="O45" s="90">
        <f t="shared" si="32"/>
        <v>2.4645999999999999</v>
      </c>
      <c r="P45" s="90" t="e">
        <f t="shared" si="27"/>
        <v>#DIV/0!</v>
      </c>
    </row>
    <row r="46" spans="1:16">
      <c r="A46" s="60" t="s">
        <v>279</v>
      </c>
      <c r="B46" s="60" t="s">
        <v>447</v>
      </c>
      <c r="C46" s="60" t="s">
        <v>345</v>
      </c>
      <c r="D46" s="94">
        <v>74266</v>
      </c>
      <c r="E46" s="94">
        <v>237207.03</v>
      </c>
      <c r="F46" s="94">
        <v>212440.08</v>
      </c>
      <c r="G46" s="61">
        <v>111308</v>
      </c>
      <c r="H46" s="93">
        <v>338078.4</v>
      </c>
      <c r="I46" s="93">
        <v>303295.21000000002</v>
      </c>
      <c r="J46" s="90">
        <f t="shared" si="28"/>
        <v>49.877467481754771</v>
      </c>
      <c r="K46" s="90">
        <f t="shared" si="29"/>
        <v>42.524612360771947</v>
      </c>
      <c r="L46" s="90">
        <f t="shared" si="30"/>
        <v>42.767414698770608</v>
      </c>
      <c r="M46" s="90">
        <f t="shared" si="31"/>
        <v>3.1940192012495623</v>
      </c>
      <c r="N46" s="90">
        <f t="shared" si="26"/>
        <v>3.0373234628238763</v>
      </c>
      <c r="O46" s="90">
        <f t="shared" si="32"/>
        <v>2.8605294481997143</v>
      </c>
      <c r="P46" s="90">
        <f t="shared" si="27"/>
        <v>2.7248284939087939</v>
      </c>
    </row>
    <row r="47" spans="1:16">
      <c r="A47" s="60" t="s">
        <v>279</v>
      </c>
      <c r="B47" s="60" t="s">
        <v>447</v>
      </c>
      <c r="C47" s="60" t="s">
        <v>43</v>
      </c>
      <c r="D47" s="94"/>
      <c r="E47" s="94"/>
      <c r="F47" s="94"/>
      <c r="G47" s="61">
        <v>35988</v>
      </c>
      <c r="H47" s="93">
        <v>99205.6</v>
      </c>
      <c r="I47" s="93">
        <v>86867.58</v>
      </c>
      <c r="N47" s="90">
        <f t="shared" si="26"/>
        <v>2.7566299877737026</v>
      </c>
      <c r="P47" s="90">
        <f t="shared" si="27"/>
        <v>2.4137929309769923</v>
      </c>
    </row>
    <row r="48" spans="1:16" s="83" customFormat="1">
      <c r="A48" s="124"/>
      <c r="B48" s="124"/>
      <c r="C48" s="124"/>
      <c r="D48" s="125">
        <f>SUM(D34:D47)</f>
        <v>2123429</v>
      </c>
      <c r="E48" s="125">
        <f t="shared" ref="E48:I48" si="33">SUM(E34:E47)</f>
        <v>8070701.1600000001</v>
      </c>
      <c r="F48" s="125">
        <f t="shared" si="33"/>
        <v>7195960.7300000004</v>
      </c>
      <c r="G48" s="125">
        <f t="shared" si="33"/>
        <v>2634365</v>
      </c>
      <c r="H48" s="125">
        <f t="shared" si="33"/>
        <v>8113593.6000000006</v>
      </c>
      <c r="I48" s="125">
        <f t="shared" si="33"/>
        <v>7274616.3899999997</v>
      </c>
      <c r="J48" s="90">
        <f t="shared" si="28"/>
        <v>24.061835832514298</v>
      </c>
      <c r="K48" s="90">
        <f t="shared" si="29"/>
        <v>0.53145865705676076</v>
      </c>
      <c r="L48" s="90">
        <f t="shared" si="30"/>
        <v>1.0930529355459562</v>
      </c>
      <c r="M48" s="90">
        <f t="shared" si="31"/>
        <v>3.8007869158799283</v>
      </c>
      <c r="N48" s="90">
        <f t="shared" si="26"/>
        <v>3.079904872711261</v>
      </c>
      <c r="O48" s="90">
        <f t="shared" si="32"/>
        <v>3.3888398105140318</v>
      </c>
      <c r="P48" s="90">
        <f t="shared" si="27"/>
        <v>2.7614307015163044</v>
      </c>
    </row>
    <row r="49" spans="1:16">
      <c r="A49" s="60" t="s">
        <v>425</v>
      </c>
      <c r="B49" s="60" t="s">
        <v>624</v>
      </c>
      <c r="C49" s="60" t="s">
        <v>47</v>
      </c>
      <c r="D49" s="61">
        <v>787915.4</v>
      </c>
      <c r="E49" s="93">
        <v>2872031.91</v>
      </c>
      <c r="F49" s="93">
        <v>2568523.52</v>
      </c>
      <c r="G49" s="61">
        <v>915115.8</v>
      </c>
      <c r="H49" s="93">
        <v>2978769.16</v>
      </c>
      <c r="I49" s="93">
        <v>2702855.98</v>
      </c>
      <c r="J49" s="90">
        <f t="shared" si="28"/>
        <v>16.143915958489963</v>
      </c>
      <c r="K49" s="90">
        <f t="shared" si="29"/>
        <v>3.7164367717627482</v>
      </c>
      <c r="L49" s="90">
        <f t="shared" si="30"/>
        <v>5.2299486048700832</v>
      </c>
      <c r="M49" s="90">
        <f t="shared" si="31"/>
        <v>3.6451018853039301</v>
      </c>
      <c r="N49" s="90">
        <f t="shared" si="26"/>
        <v>3.2550734672049155</v>
      </c>
      <c r="O49" s="90">
        <f t="shared" si="32"/>
        <v>3.2598975981431506</v>
      </c>
      <c r="P49" s="90">
        <f t="shared" si="27"/>
        <v>2.9535671660351617</v>
      </c>
    </row>
    <row r="50" spans="1:16">
      <c r="A50" s="60" t="s">
        <v>425</v>
      </c>
      <c r="B50" s="60" t="s">
        <v>624</v>
      </c>
      <c r="C50" s="60" t="s">
        <v>93</v>
      </c>
      <c r="D50" s="61">
        <v>15676.8</v>
      </c>
      <c r="E50" s="93">
        <v>54131.64</v>
      </c>
      <c r="F50" s="93">
        <v>48118.48</v>
      </c>
      <c r="G50" s="61">
        <v>20560</v>
      </c>
      <c r="H50" s="93">
        <v>77155.88</v>
      </c>
      <c r="I50" s="93">
        <v>70827.69</v>
      </c>
      <c r="J50" s="90">
        <f t="shared" si="28"/>
        <v>31.149214125331707</v>
      </c>
      <c r="K50" s="90">
        <f t="shared" si="29"/>
        <v>42.533793544773452</v>
      </c>
      <c r="L50" s="90">
        <f t="shared" si="30"/>
        <v>47.194362747950471</v>
      </c>
      <c r="M50" s="90">
        <f t="shared" si="31"/>
        <v>3.4529776484996941</v>
      </c>
      <c r="N50" s="90">
        <f t="shared" si="26"/>
        <v>3.7527178988326853</v>
      </c>
      <c r="O50" s="90">
        <f t="shared" si="32"/>
        <v>3.0694070218411924</v>
      </c>
      <c r="P50" s="90">
        <f t="shared" si="27"/>
        <v>3.4449265564202336</v>
      </c>
    </row>
    <row r="51" spans="1:16">
      <c r="A51" s="60" t="s">
        <v>425</v>
      </c>
      <c r="B51" s="60" t="s">
        <v>624</v>
      </c>
      <c r="C51" s="60" t="s">
        <v>133</v>
      </c>
      <c r="D51" s="61">
        <v>33050</v>
      </c>
      <c r="E51" s="93">
        <v>97416.78</v>
      </c>
      <c r="F51" s="93">
        <v>87885.32</v>
      </c>
      <c r="G51" s="61">
        <v>125298</v>
      </c>
      <c r="H51" s="93">
        <v>320348.59999999998</v>
      </c>
      <c r="I51" s="93">
        <v>290844.71000000002</v>
      </c>
      <c r="J51" s="90">
        <f t="shared" si="28"/>
        <v>279.11649016641451</v>
      </c>
      <c r="K51" s="90">
        <f t="shared" si="29"/>
        <v>228.84334711124711</v>
      </c>
      <c r="L51" s="90">
        <f t="shared" si="30"/>
        <v>230.9366228626123</v>
      </c>
      <c r="M51" s="90">
        <f t="shared" si="31"/>
        <v>2.9475576399394856</v>
      </c>
      <c r="N51" s="90">
        <f t="shared" si="26"/>
        <v>2.5566936423566218</v>
      </c>
      <c r="O51" s="90">
        <f t="shared" si="32"/>
        <v>2.6591624810892589</v>
      </c>
      <c r="P51" s="90">
        <f t="shared" si="27"/>
        <v>2.3212238822646811</v>
      </c>
    </row>
    <row r="52" spans="1:16">
      <c r="A52" s="60" t="s">
        <v>425</v>
      </c>
      <c r="B52" s="60" t="s">
        <v>624</v>
      </c>
      <c r="C52" s="60" t="s">
        <v>63</v>
      </c>
      <c r="D52" s="61"/>
      <c r="E52" s="93"/>
      <c r="F52" s="93"/>
      <c r="G52" s="61">
        <v>1500</v>
      </c>
      <c r="H52" s="93">
        <v>5986.67</v>
      </c>
      <c r="I52" s="93">
        <v>5140</v>
      </c>
      <c r="N52" s="90">
        <f t="shared" si="26"/>
        <v>3.9911133333333333</v>
      </c>
      <c r="P52" s="90">
        <f t="shared" si="27"/>
        <v>3.4266666666666667</v>
      </c>
    </row>
    <row r="53" spans="1:16">
      <c r="A53" s="60" t="s">
        <v>425</v>
      </c>
      <c r="B53" s="60" t="s">
        <v>624</v>
      </c>
      <c r="C53" s="60" t="s">
        <v>62</v>
      </c>
      <c r="D53" s="61">
        <v>52435</v>
      </c>
      <c r="E53" s="93">
        <v>179308.24</v>
      </c>
      <c r="F53" s="93">
        <v>160288.29</v>
      </c>
      <c r="G53" s="61">
        <v>35650</v>
      </c>
      <c r="H53" s="93">
        <v>121021.5</v>
      </c>
      <c r="I53" s="93">
        <v>110084.64</v>
      </c>
      <c r="J53" s="90">
        <f t="shared" si="28"/>
        <v>-32.011061314007819</v>
      </c>
      <c r="K53" s="90">
        <f t="shared" si="29"/>
        <v>-32.506448114152477</v>
      </c>
      <c r="L53" s="90">
        <f t="shared" si="30"/>
        <v>-31.320846956443297</v>
      </c>
      <c r="M53" s="90">
        <f t="shared" si="31"/>
        <v>3.4196288738438065</v>
      </c>
      <c r="N53" s="90">
        <f t="shared" si="26"/>
        <v>3.3947124824684431</v>
      </c>
      <c r="O53" s="90">
        <f t="shared" si="32"/>
        <v>3.0568950128730812</v>
      </c>
      <c r="P53" s="90">
        <f t="shared" si="27"/>
        <v>3.0879281907433378</v>
      </c>
    </row>
    <row r="54" spans="1:16">
      <c r="A54" s="60" t="s">
        <v>425</v>
      </c>
      <c r="B54" s="60" t="s">
        <v>624</v>
      </c>
      <c r="C54" s="60" t="s">
        <v>53</v>
      </c>
      <c r="D54" s="61">
        <v>13525.6</v>
      </c>
      <c r="E54" s="93">
        <v>53091.49</v>
      </c>
      <c r="F54" s="93">
        <v>47472.99</v>
      </c>
      <c r="G54" s="61">
        <v>9475.08</v>
      </c>
      <c r="H54" s="93">
        <v>32593.43</v>
      </c>
      <c r="I54" s="93">
        <v>28921.45</v>
      </c>
      <c r="J54" s="90">
        <f t="shared" si="28"/>
        <v>-29.947063346542855</v>
      </c>
      <c r="K54" s="90">
        <f t="shared" si="29"/>
        <v>-38.608937138513156</v>
      </c>
      <c r="L54" s="90">
        <f t="shared" si="30"/>
        <v>-39.078094722915068</v>
      </c>
      <c r="M54" s="90">
        <f t="shared" si="31"/>
        <v>3.9252595078961376</v>
      </c>
      <c r="N54" s="90">
        <f t="shared" si="26"/>
        <v>3.4399107975869332</v>
      </c>
      <c r="O54" s="90">
        <f t="shared" si="32"/>
        <v>3.5098620393919675</v>
      </c>
      <c r="P54" s="90">
        <f t="shared" si="27"/>
        <v>3.0523700063746166</v>
      </c>
    </row>
    <row r="55" spans="1:16">
      <c r="A55" s="60" t="s">
        <v>425</v>
      </c>
      <c r="B55" s="60" t="s">
        <v>624</v>
      </c>
      <c r="C55" s="60" t="s">
        <v>81</v>
      </c>
      <c r="D55" s="61">
        <v>38430</v>
      </c>
      <c r="E55" s="93">
        <v>80787.73</v>
      </c>
      <c r="F55" s="93">
        <v>71672.7</v>
      </c>
      <c r="G55" s="61">
        <v>120600</v>
      </c>
      <c r="H55" s="93">
        <v>320213.03999999998</v>
      </c>
      <c r="I55" s="93">
        <v>289410.8</v>
      </c>
      <c r="J55" s="90">
        <f t="shared" si="28"/>
        <v>213.81733021077284</v>
      </c>
      <c r="K55" s="90">
        <f t="shared" si="29"/>
        <v>296.3634576686336</v>
      </c>
      <c r="L55" s="90">
        <f t="shared" si="30"/>
        <v>303.79502934869203</v>
      </c>
      <c r="M55" s="90">
        <f t="shared" si="31"/>
        <v>2.1022047879260994</v>
      </c>
      <c r="N55" s="90">
        <f t="shared" si="26"/>
        <v>2.6551661691542288</v>
      </c>
      <c r="O55" s="90">
        <f t="shared" si="32"/>
        <v>1.8650195160031224</v>
      </c>
      <c r="P55" s="90">
        <f t="shared" si="27"/>
        <v>2.3997578772802655</v>
      </c>
    </row>
    <row r="56" spans="1:16">
      <c r="A56" s="60" t="s">
        <v>425</v>
      </c>
      <c r="B56" s="60" t="s">
        <v>624</v>
      </c>
      <c r="C56" s="60" t="s">
        <v>100</v>
      </c>
      <c r="D56" s="61">
        <v>59160</v>
      </c>
      <c r="E56" s="93">
        <v>168599.6</v>
      </c>
      <c r="F56" s="93">
        <v>148647.63</v>
      </c>
      <c r="G56" s="61">
        <v>144180</v>
      </c>
      <c r="H56" s="93">
        <v>388561.25</v>
      </c>
      <c r="I56" s="93">
        <v>351190.13</v>
      </c>
      <c r="J56" s="90">
        <f t="shared" si="28"/>
        <v>143.71196754563894</v>
      </c>
      <c r="K56" s="90">
        <f t="shared" si="29"/>
        <v>130.46392162258985</v>
      </c>
      <c r="L56" s="90">
        <f t="shared" si="30"/>
        <v>136.25679736703503</v>
      </c>
      <c r="M56" s="90">
        <f t="shared" si="31"/>
        <v>2.8498918187964843</v>
      </c>
      <c r="N56" s="90">
        <f t="shared" si="26"/>
        <v>2.6949732972673046</v>
      </c>
      <c r="O56" s="90">
        <f t="shared" si="32"/>
        <v>2.5126374239350913</v>
      </c>
      <c r="P56" s="90">
        <f t="shared" si="27"/>
        <v>2.4357756276876126</v>
      </c>
    </row>
    <row r="57" spans="1:16">
      <c r="A57" s="60" t="s">
        <v>425</v>
      </c>
      <c r="B57" s="60" t="s">
        <v>624</v>
      </c>
      <c r="C57" s="60" t="s">
        <v>51</v>
      </c>
      <c r="D57" s="61">
        <v>31000</v>
      </c>
      <c r="E57" s="93">
        <v>94511.679999999993</v>
      </c>
      <c r="F57" s="93">
        <v>85255.17</v>
      </c>
      <c r="G57" s="61">
        <v>35060</v>
      </c>
      <c r="H57" s="93">
        <v>114835.95</v>
      </c>
      <c r="I57" s="93">
        <v>103238.17</v>
      </c>
      <c r="J57" s="90">
        <f t="shared" si="28"/>
        <v>13.096774193548388</v>
      </c>
      <c r="K57" s="90">
        <f t="shared" si="29"/>
        <v>21.504506109721049</v>
      </c>
      <c r="L57" s="90">
        <f t="shared" si="30"/>
        <v>21.093148955072166</v>
      </c>
      <c r="M57" s="90">
        <f t="shared" si="31"/>
        <v>3.0487638709677416</v>
      </c>
      <c r="N57" s="90">
        <f t="shared" si="26"/>
        <v>3.2754121505989731</v>
      </c>
      <c r="O57" s="90">
        <f t="shared" si="32"/>
        <v>2.7501667741935485</v>
      </c>
      <c r="P57" s="90">
        <f t="shared" si="27"/>
        <v>2.9446140901312035</v>
      </c>
    </row>
    <row r="58" spans="1:16">
      <c r="A58" s="60" t="s">
        <v>425</v>
      </c>
      <c r="B58" s="60" t="s">
        <v>624</v>
      </c>
      <c r="C58" s="60" t="s">
        <v>55</v>
      </c>
      <c r="D58" s="61">
        <v>2508</v>
      </c>
      <c r="E58" s="93">
        <v>8024.29</v>
      </c>
      <c r="F58" s="93">
        <v>7278.88</v>
      </c>
      <c r="G58" s="61">
        <v>200363.4</v>
      </c>
      <c r="H58" s="93">
        <v>632456.59</v>
      </c>
      <c r="I58" s="93">
        <v>576913.12</v>
      </c>
      <c r="J58" s="90">
        <f t="shared" si="28"/>
        <v>7888.9712918660289</v>
      </c>
      <c r="K58" s="90">
        <f t="shared" si="29"/>
        <v>7781.7763316131386</v>
      </c>
      <c r="L58" s="90">
        <f t="shared" si="30"/>
        <v>7825.8501307893521</v>
      </c>
      <c r="M58" s="90">
        <f t="shared" si="31"/>
        <v>3.1994776714513558</v>
      </c>
      <c r="N58" s="90">
        <f t="shared" si="26"/>
        <v>3.1565475031867098</v>
      </c>
      <c r="O58" s="90">
        <f t="shared" si="32"/>
        <v>2.9022647527910688</v>
      </c>
      <c r="P58" s="90">
        <f t="shared" si="27"/>
        <v>2.8793338503938344</v>
      </c>
    </row>
    <row r="59" spans="1:16">
      <c r="A59" s="60" t="s">
        <v>425</v>
      </c>
      <c r="B59" s="60" t="s">
        <v>624</v>
      </c>
      <c r="C59" s="60" t="s">
        <v>121</v>
      </c>
      <c r="D59" s="61">
        <v>16000</v>
      </c>
      <c r="E59" s="93">
        <v>49236.28</v>
      </c>
      <c r="F59" s="93">
        <v>44224</v>
      </c>
      <c r="G59" s="61">
        <v>51000</v>
      </c>
      <c r="H59" s="93">
        <v>151633.96</v>
      </c>
      <c r="I59" s="93">
        <v>132600</v>
      </c>
      <c r="J59" s="90">
        <f t="shared" si="28"/>
        <v>218.75</v>
      </c>
      <c r="K59" s="90">
        <f t="shared" si="29"/>
        <v>207.97200763339555</v>
      </c>
      <c r="L59" s="90">
        <f t="shared" si="30"/>
        <v>199.8371924746744</v>
      </c>
      <c r="M59" s="90">
        <f t="shared" si="31"/>
        <v>3.0772675</v>
      </c>
      <c r="N59" s="90">
        <f t="shared" si="26"/>
        <v>2.9732149019607843</v>
      </c>
      <c r="O59" s="90">
        <f t="shared" si="32"/>
        <v>2.7639999999999998</v>
      </c>
      <c r="P59" s="90">
        <f t="shared" si="27"/>
        <v>2.6</v>
      </c>
    </row>
    <row r="60" spans="1:16">
      <c r="A60" s="60" t="s">
        <v>425</v>
      </c>
      <c r="B60" s="60" t="s">
        <v>624</v>
      </c>
      <c r="C60" s="60" t="s">
        <v>607</v>
      </c>
      <c r="D60" s="61">
        <v>42240</v>
      </c>
      <c r="E60" s="93">
        <v>129718.47</v>
      </c>
      <c r="F60" s="93">
        <v>115065.15</v>
      </c>
      <c r="G60" s="61">
        <v>96950</v>
      </c>
      <c r="H60" s="93">
        <v>252940.44</v>
      </c>
      <c r="I60" s="93">
        <v>227570.64</v>
      </c>
      <c r="J60" s="90">
        <f t="shared" si="28"/>
        <v>129.52178030303031</v>
      </c>
      <c r="K60" s="90">
        <f t="shared" si="29"/>
        <v>94.991846573583544</v>
      </c>
      <c r="L60" s="90">
        <f t="shared" si="30"/>
        <v>97.77546894085657</v>
      </c>
      <c r="M60" s="90">
        <f t="shared" si="31"/>
        <v>3.0709865056818182</v>
      </c>
      <c r="N60" s="90">
        <f t="shared" si="26"/>
        <v>2.6089782362042291</v>
      </c>
      <c r="O60" s="90">
        <f t="shared" si="32"/>
        <v>2.7240802556818182</v>
      </c>
      <c r="P60" s="90">
        <f t="shared" si="27"/>
        <v>2.3472990201134607</v>
      </c>
    </row>
    <row r="61" spans="1:16">
      <c r="A61" s="60" t="s">
        <v>425</v>
      </c>
      <c r="B61" s="60" t="s">
        <v>624</v>
      </c>
      <c r="C61" s="60" t="s">
        <v>41</v>
      </c>
      <c r="D61" s="61">
        <v>42255</v>
      </c>
      <c r="E61" s="93">
        <v>124968.34</v>
      </c>
      <c r="F61" s="93">
        <v>112403.51</v>
      </c>
      <c r="G61" s="61">
        <v>115996</v>
      </c>
      <c r="H61" s="93">
        <v>293703.64</v>
      </c>
      <c r="I61" s="93">
        <v>266196.40000000002</v>
      </c>
      <c r="J61" s="90">
        <f t="shared" si="28"/>
        <v>174.51425866761329</v>
      </c>
      <c r="K61" s="90">
        <f t="shared" si="29"/>
        <v>135.02243848321902</v>
      </c>
      <c r="L61" s="90">
        <f t="shared" si="30"/>
        <v>136.82214194200878</v>
      </c>
      <c r="M61" s="90">
        <f t="shared" si="31"/>
        <v>2.9574805348479467</v>
      </c>
      <c r="N61" s="90">
        <f t="shared" si="26"/>
        <v>2.5320152419048934</v>
      </c>
      <c r="O61" s="90">
        <f t="shared" si="32"/>
        <v>2.6601232990178674</v>
      </c>
      <c r="P61" s="90">
        <f t="shared" si="27"/>
        <v>2.2948756853684613</v>
      </c>
    </row>
    <row r="62" spans="1:16">
      <c r="A62" s="60" t="s">
        <v>425</v>
      </c>
      <c r="B62" s="60" t="s">
        <v>624</v>
      </c>
      <c r="C62" s="60" t="s">
        <v>45</v>
      </c>
      <c r="D62" s="61">
        <v>131424</v>
      </c>
      <c r="E62" s="93">
        <v>423308.79999999999</v>
      </c>
      <c r="F62" s="93">
        <v>378995.04</v>
      </c>
      <c r="G62" s="61">
        <v>95760</v>
      </c>
      <c r="H62" s="93">
        <v>292068</v>
      </c>
      <c r="I62" s="93">
        <v>264470.46000000002</v>
      </c>
      <c r="J62" s="90">
        <f t="shared" si="28"/>
        <v>-27.136596055514975</v>
      </c>
      <c r="K62" s="90">
        <f t="shared" si="29"/>
        <v>-31.003560521302649</v>
      </c>
      <c r="L62" s="90">
        <f t="shared" si="30"/>
        <v>-30.217962746953091</v>
      </c>
      <c r="M62" s="90">
        <f t="shared" si="31"/>
        <v>3.2209398587776965</v>
      </c>
      <c r="N62" s="90">
        <f t="shared" si="26"/>
        <v>3.05</v>
      </c>
      <c r="O62" s="90">
        <f t="shared" si="32"/>
        <v>2.8837582176771366</v>
      </c>
      <c r="P62" s="90">
        <f t="shared" si="27"/>
        <v>2.7618051378446116</v>
      </c>
    </row>
    <row r="63" spans="1:16">
      <c r="A63" s="60" t="s">
        <v>425</v>
      </c>
      <c r="B63" s="60" t="s">
        <v>624</v>
      </c>
      <c r="C63" s="60" t="s">
        <v>44</v>
      </c>
      <c r="D63" s="61">
        <v>6640</v>
      </c>
      <c r="E63" s="93">
        <v>22250.1</v>
      </c>
      <c r="F63" s="93">
        <v>19709.150000000001</v>
      </c>
      <c r="G63" s="61">
        <v>2800</v>
      </c>
      <c r="H63" s="93">
        <v>8150.08</v>
      </c>
      <c r="I63" s="93">
        <v>7644</v>
      </c>
      <c r="J63" s="90">
        <f t="shared" si="28"/>
        <v>-57.831325301204821</v>
      </c>
      <c r="K63" s="90">
        <f t="shared" si="29"/>
        <v>-63.370591592846765</v>
      </c>
      <c r="L63" s="90">
        <f t="shared" si="30"/>
        <v>-61.215983439164049</v>
      </c>
      <c r="M63" s="90">
        <f t="shared" si="31"/>
        <v>3.3509186746987951</v>
      </c>
      <c r="N63" s="90">
        <f t="shared" si="26"/>
        <v>2.9107428571428571</v>
      </c>
      <c r="O63" s="90">
        <f t="shared" si="32"/>
        <v>2.9682454819277111</v>
      </c>
      <c r="P63" s="90">
        <f t="shared" si="27"/>
        <v>2.73</v>
      </c>
    </row>
    <row r="64" spans="1:16">
      <c r="A64" s="60" t="s">
        <v>425</v>
      </c>
      <c r="B64" s="60" t="s">
        <v>624</v>
      </c>
      <c r="C64" s="60" t="s">
        <v>56</v>
      </c>
      <c r="D64" s="61">
        <v>37559.5</v>
      </c>
      <c r="E64" s="93">
        <v>170489.85</v>
      </c>
      <c r="F64" s="93">
        <v>152709.79</v>
      </c>
      <c r="G64" s="61">
        <v>103019.4</v>
      </c>
      <c r="H64" s="93">
        <v>380253.37</v>
      </c>
      <c r="I64" s="93">
        <v>341399.66</v>
      </c>
      <c r="J64" s="90">
        <f t="shared" si="28"/>
        <v>174.28320398301361</v>
      </c>
      <c r="K64" s="90">
        <f t="shared" si="29"/>
        <v>123.03578189552046</v>
      </c>
      <c r="L64" s="90">
        <f t="shared" si="30"/>
        <v>123.56108275703866</v>
      </c>
      <c r="M64" s="90">
        <f t="shared" si="31"/>
        <v>4.539193812484192</v>
      </c>
      <c r="N64" s="90">
        <f t="shared" si="26"/>
        <v>3.691085077179638</v>
      </c>
      <c r="O64" s="90">
        <f t="shared" si="32"/>
        <v>4.0658099814960265</v>
      </c>
      <c r="P64" s="90">
        <f t="shared" si="27"/>
        <v>3.3139356276584797</v>
      </c>
    </row>
    <row r="65" spans="1:16">
      <c r="A65" s="60" t="s">
        <v>425</v>
      </c>
      <c r="B65" s="60" t="s">
        <v>624</v>
      </c>
      <c r="C65" s="60" t="s">
        <v>729</v>
      </c>
      <c r="D65" s="61">
        <v>4000</v>
      </c>
      <c r="E65" s="93">
        <v>11868.24</v>
      </c>
      <c r="F65" s="93">
        <v>10634.99</v>
      </c>
      <c r="G65" s="61"/>
      <c r="H65" s="93"/>
      <c r="I65" s="93"/>
      <c r="J65" s="90">
        <f t="shared" si="28"/>
        <v>-100</v>
      </c>
      <c r="K65" s="90">
        <f t="shared" si="29"/>
        <v>-100</v>
      </c>
      <c r="L65" s="90">
        <f t="shared" si="30"/>
        <v>-100</v>
      </c>
      <c r="M65" s="90">
        <f t="shared" si="31"/>
        <v>2.96706</v>
      </c>
      <c r="N65" s="90" t="e">
        <f t="shared" si="26"/>
        <v>#DIV/0!</v>
      </c>
      <c r="O65" s="90">
        <f t="shared" si="32"/>
        <v>2.6587475</v>
      </c>
      <c r="P65" s="90" t="e">
        <f t="shared" si="27"/>
        <v>#DIV/0!</v>
      </c>
    </row>
    <row r="66" spans="1:16">
      <c r="A66" s="60" t="s">
        <v>425</v>
      </c>
      <c r="B66" s="60" t="s">
        <v>624</v>
      </c>
      <c r="C66" s="60" t="s">
        <v>60</v>
      </c>
      <c r="D66" s="61">
        <v>2260</v>
      </c>
      <c r="E66" s="93">
        <v>6900.97</v>
      </c>
      <c r="F66" s="93">
        <v>6133.36</v>
      </c>
      <c r="G66" s="61">
        <v>4500</v>
      </c>
      <c r="H66" s="93">
        <v>13719.74</v>
      </c>
      <c r="I66" s="93">
        <v>12327.23</v>
      </c>
      <c r="N66" s="90">
        <f t="shared" si="26"/>
        <v>3.0488311111111113</v>
      </c>
      <c r="P66" s="90">
        <f t="shared" si="27"/>
        <v>2.7393844444444442</v>
      </c>
    </row>
    <row r="67" spans="1:16">
      <c r="A67" s="60" t="s">
        <v>425</v>
      </c>
      <c r="B67" s="60" t="s">
        <v>624</v>
      </c>
      <c r="C67" s="60" t="s">
        <v>46</v>
      </c>
      <c r="D67" s="61"/>
      <c r="E67" s="93"/>
      <c r="F67" s="93"/>
      <c r="G67" s="61">
        <v>36.5</v>
      </c>
      <c r="H67" s="93">
        <v>345.51</v>
      </c>
      <c r="I67" s="93">
        <v>323.91000000000003</v>
      </c>
      <c r="J67" s="90" t="e">
        <f t="shared" si="28"/>
        <v>#DIV/0!</v>
      </c>
      <c r="K67" s="90" t="e">
        <f t="shared" si="29"/>
        <v>#DIV/0!</v>
      </c>
      <c r="L67" s="90" t="e">
        <f t="shared" si="30"/>
        <v>#DIV/0!</v>
      </c>
      <c r="M67" s="90" t="e">
        <f t="shared" si="31"/>
        <v>#DIV/0!</v>
      </c>
      <c r="N67" s="90">
        <f t="shared" si="26"/>
        <v>9.4660273972602731</v>
      </c>
      <c r="O67" s="90" t="e">
        <f t="shared" si="32"/>
        <v>#DIV/0!</v>
      </c>
      <c r="P67" s="90">
        <f t="shared" si="27"/>
        <v>8.8742465753424664</v>
      </c>
    </row>
    <row r="68" spans="1:16">
      <c r="A68" s="60" t="s">
        <v>425</v>
      </c>
      <c r="B68" s="60" t="s">
        <v>624</v>
      </c>
      <c r="C68" s="60" t="s">
        <v>102</v>
      </c>
      <c r="D68" s="61">
        <v>1402.9</v>
      </c>
      <c r="E68" s="93">
        <v>5021.3100000000004</v>
      </c>
      <c r="F68" s="93">
        <v>4537.28</v>
      </c>
      <c r="G68" s="61">
        <v>19000</v>
      </c>
      <c r="H68" s="93">
        <v>53644</v>
      </c>
      <c r="I68" s="93">
        <v>46920.59</v>
      </c>
      <c r="N68" s="90">
        <f t="shared" si="26"/>
        <v>2.8233684210526317</v>
      </c>
      <c r="P68" s="90">
        <f t="shared" si="27"/>
        <v>2.4695047368421053</v>
      </c>
    </row>
    <row r="69" spans="1:16">
      <c r="A69" s="60" t="s">
        <v>425</v>
      </c>
      <c r="B69" s="60" t="s">
        <v>624</v>
      </c>
      <c r="C69" s="60" t="s">
        <v>151</v>
      </c>
      <c r="D69" s="61"/>
      <c r="E69" s="93"/>
      <c r="F69" s="93"/>
      <c r="G69" s="61">
        <v>5000</v>
      </c>
      <c r="H69" s="93">
        <v>13980.76</v>
      </c>
      <c r="I69" s="93">
        <v>12704.71</v>
      </c>
      <c r="N69" s="90">
        <f t="shared" si="26"/>
        <v>2.7961520000000002</v>
      </c>
      <c r="P69" s="90">
        <f t="shared" si="27"/>
        <v>2.5409419999999998</v>
      </c>
    </row>
    <row r="70" spans="1:16">
      <c r="A70" s="60" t="s">
        <v>425</v>
      </c>
      <c r="B70" s="60" t="s">
        <v>624</v>
      </c>
      <c r="C70" s="60" t="s">
        <v>692</v>
      </c>
      <c r="D70" s="61">
        <v>37250</v>
      </c>
      <c r="E70" s="93">
        <v>115907.52</v>
      </c>
      <c r="F70" s="93">
        <v>103281.56</v>
      </c>
      <c r="G70" s="61">
        <v>71600</v>
      </c>
      <c r="H70" s="93">
        <v>188153.53</v>
      </c>
      <c r="I70" s="93">
        <v>169876.11</v>
      </c>
      <c r="J70" s="90">
        <f t="shared" si="28"/>
        <v>92.214765100671144</v>
      </c>
      <c r="K70" s="90">
        <f t="shared" si="29"/>
        <v>62.330735745187184</v>
      </c>
      <c r="L70" s="90">
        <f t="shared" si="30"/>
        <v>64.478644590573566</v>
      </c>
      <c r="M70" s="90">
        <f t="shared" si="31"/>
        <v>3.1116112751677854</v>
      </c>
      <c r="N70" s="90">
        <f t="shared" si="26"/>
        <v>2.6278425977653632</v>
      </c>
      <c r="O70" s="90">
        <f t="shared" si="32"/>
        <v>2.7726593288590604</v>
      </c>
      <c r="P70" s="90">
        <f t="shared" si="27"/>
        <v>2.3725713687150836</v>
      </c>
    </row>
    <row r="71" spans="1:16">
      <c r="A71" s="60" t="s">
        <v>425</v>
      </c>
      <c r="B71" s="60" t="s">
        <v>624</v>
      </c>
      <c r="C71" s="60" t="s">
        <v>844</v>
      </c>
      <c r="D71" s="61">
        <v>80283</v>
      </c>
      <c r="E71" s="93">
        <v>406371.6</v>
      </c>
      <c r="F71" s="93">
        <v>366919.19</v>
      </c>
      <c r="G71" s="61"/>
      <c r="H71" s="93"/>
      <c r="I71" s="93"/>
      <c r="J71" s="90">
        <f t="shared" si="28"/>
        <v>-100</v>
      </c>
      <c r="K71" s="90">
        <f t="shared" si="29"/>
        <v>-100</v>
      </c>
      <c r="L71" s="90">
        <f t="shared" si="30"/>
        <v>-100</v>
      </c>
      <c r="M71" s="90">
        <f t="shared" si="31"/>
        <v>5.0617390979410333</v>
      </c>
      <c r="O71" s="90">
        <f t="shared" si="32"/>
        <v>4.5703223596527289</v>
      </c>
    </row>
    <row r="72" spans="1:16">
      <c r="A72" s="60" t="s">
        <v>425</v>
      </c>
      <c r="B72" s="60" t="s">
        <v>624</v>
      </c>
      <c r="C72" s="60" t="s">
        <v>94</v>
      </c>
      <c r="D72" s="61">
        <v>366665</v>
      </c>
      <c r="E72" s="93">
        <v>1317977.83</v>
      </c>
      <c r="F72" s="93">
        <v>1172236.8500000001</v>
      </c>
      <c r="G72" s="61">
        <v>121461.52</v>
      </c>
      <c r="H72" s="93">
        <v>343860.39</v>
      </c>
      <c r="I72" s="93">
        <v>313341.17</v>
      </c>
      <c r="J72" s="90">
        <f t="shared" si="28"/>
        <v>-66.873980336274258</v>
      </c>
      <c r="K72" s="90">
        <f t="shared" si="29"/>
        <v>-73.910001961110368</v>
      </c>
      <c r="L72" s="90">
        <f t="shared" si="30"/>
        <v>-73.269807206623824</v>
      </c>
      <c r="M72" s="90">
        <f t="shared" si="31"/>
        <v>3.5945013295514983</v>
      </c>
      <c r="N72" s="90">
        <f t="shared" si="26"/>
        <v>2.8310232738730754</v>
      </c>
      <c r="O72" s="90">
        <f t="shared" si="32"/>
        <v>3.1970241228369223</v>
      </c>
      <c r="P72" s="90">
        <f t="shared" si="27"/>
        <v>2.5797566998996881</v>
      </c>
    </row>
    <row r="73" spans="1:16">
      <c r="A73" s="60" t="s">
        <v>425</v>
      </c>
      <c r="B73" s="60" t="s">
        <v>624</v>
      </c>
      <c r="C73" s="60" t="s">
        <v>70</v>
      </c>
      <c r="D73" s="61">
        <v>245800</v>
      </c>
      <c r="E73" s="93">
        <v>714762.71</v>
      </c>
      <c r="F73" s="93">
        <v>638731.79</v>
      </c>
      <c r="G73" s="61">
        <v>393130</v>
      </c>
      <c r="H73" s="93">
        <v>1055327.82</v>
      </c>
      <c r="I73" s="93">
        <v>958276.5</v>
      </c>
      <c r="J73" s="90">
        <f t="shared" si="28"/>
        <v>59.938974776240848</v>
      </c>
      <c r="K73" s="90">
        <f t="shared" si="29"/>
        <v>47.647296821066682</v>
      </c>
      <c r="L73" s="90">
        <f t="shared" si="30"/>
        <v>50.027995318661056</v>
      </c>
      <c r="M73" s="90">
        <f t="shared" si="31"/>
        <v>2.9079036208299427</v>
      </c>
      <c r="N73" s="90">
        <f t="shared" si="26"/>
        <v>2.6844245415002672</v>
      </c>
      <c r="O73" s="90">
        <f t="shared" si="32"/>
        <v>2.5985833604556552</v>
      </c>
      <c r="P73" s="90">
        <f t="shared" si="27"/>
        <v>2.4375562790934295</v>
      </c>
    </row>
    <row r="74" spans="1:16">
      <c r="A74" s="60" t="s">
        <v>425</v>
      </c>
      <c r="B74" s="60" t="s">
        <v>624</v>
      </c>
      <c r="C74" s="60" t="s">
        <v>66</v>
      </c>
      <c r="D74" s="61">
        <v>256750</v>
      </c>
      <c r="E74" s="93">
        <v>837605.73</v>
      </c>
      <c r="F74" s="93">
        <v>745823.54</v>
      </c>
      <c r="G74" s="61">
        <v>315163.40000000002</v>
      </c>
      <c r="H74" s="93">
        <v>1021135.11</v>
      </c>
      <c r="I74" s="93">
        <v>909475.09</v>
      </c>
      <c r="J74" s="90">
        <f t="shared" si="28"/>
        <v>22.751080817916268</v>
      </c>
      <c r="M74" s="90">
        <f t="shared" si="31"/>
        <v>3.2623397468354431</v>
      </c>
      <c r="N74" s="90">
        <f t="shared" si="26"/>
        <v>3.240018066818672</v>
      </c>
      <c r="O74" s="90">
        <f t="shared" si="32"/>
        <v>2.9048628627069135</v>
      </c>
      <c r="P74" s="90">
        <f t="shared" si="27"/>
        <v>2.8857255950405407</v>
      </c>
    </row>
    <row r="75" spans="1:16">
      <c r="A75" s="60" t="s">
        <v>425</v>
      </c>
      <c r="B75" s="60" t="s">
        <v>624</v>
      </c>
      <c r="C75" s="60" t="s">
        <v>178</v>
      </c>
      <c r="D75" s="61"/>
      <c r="E75" s="93"/>
      <c r="F75" s="93"/>
      <c r="G75" s="61">
        <v>10200</v>
      </c>
      <c r="H75" s="93">
        <v>34600.01</v>
      </c>
      <c r="I75" s="93">
        <v>31500</v>
      </c>
      <c r="N75" s="90">
        <f t="shared" si="26"/>
        <v>3.3921578431372552</v>
      </c>
      <c r="P75" s="90">
        <f t="shared" si="27"/>
        <v>3.0882352941176472</v>
      </c>
    </row>
    <row r="76" spans="1:16">
      <c r="A76" s="60" t="s">
        <v>425</v>
      </c>
      <c r="B76" s="60" t="s">
        <v>624</v>
      </c>
      <c r="C76" s="60" t="s">
        <v>352</v>
      </c>
      <c r="D76" s="61">
        <v>271320</v>
      </c>
      <c r="E76" s="93">
        <v>799793.74</v>
      </c>
      <c r="F76" s="93">
        <v>715131.53</v>
      </c>
      <c r="G76" s="61">
        <v>449905</v>
      </c>
      <c r="H76" s="93">
        <v>1185291.68</v>
      </c>
      <c r="I76" s="93">
        <v>1068897.4099999999</v>
      </c>
      <c r="J76" s="90">
        <f t="shared" si="28"/>
        <v>65.820802005012538</v>
      </c>
      <c r="M76" s="90">
        <f t="shared" si="31"/>
        <v>2.9477876308418103</v>
      </c>
      <c r="N76" s="90">
        <f t="shared" si="26"/>
        <v>2.6345376912903835</v>
      </c>
      <c r="O76" s="90">
        <f t="shared" si="32"/>
        <v>2.635749410290432</v>
      </c>
      <c r="P76" s="90">
        <f t="shared" si="27"/>
        <v>2.3758291417076935</v>
      </c>
    </row>
    <row r="77" spans="1:16">
      <c r="A77" s="60" t="s">
        <v>425</v>
      </c>
      <c r="B77" s="60" t="s">
        <v>624</v>
      </c>
      <c r="C77" s="60" t="s">
        <v>108</v>
      </c>
      <c r="D77" s="61"/>
      <c r="E77" s="93"/>
      <c r="F77" s="93"/>
      <c r="G77" s="61">
        <v>52175</v>
      </c>
      <c r="H77" s="93">
        <v>147880.99</v>
      </c>
      <c r="I77" s="93">
        <v>131978.69</v>
      </c>
      <c r="N77" s="90">
        <f t="shared" si="26"/>
        <v>2.8343265931959749</v>
      </c>
      <c r="P77" s="90">
        <f t="shared" si="27"/>
        <v>2.5295388596070914</v>
      </c>
    </row>
    <row r="78" spans="1:16">
      <c r="A78" s="60" t="s">
        <v>425</v>
      </c>
      <c r="B78" s="60" t="s">
        <v>624</v>
      </c>
      <c r="C78" s="60" t="s">
        <v>525</v>
      </c>
      <c r="D78" s="61">
        <v>63960</v>
      </c>
      <c r="E78" s="93">
        <v>184953.60000000001</v>
      </c>
      <c r="F78" s="93">
        <v>163522.64000000001</v>
      </c>
      <c r="G78" s="61">
        <v>83870</v>
      </c>
      <c r="H78" s="93">
        <v>222066.18</v>
      </c>
      <c r="I78" s="93">
        <v>198258.06</v>
      </c>
      <c r="J78" s="90">
        <f t="shared" si="28"/>
        <v>31.128830519074423</v>
      </c>
      <c r="K78" s="90">
        <f t="shared" si="29"/>
        <v>20.065886795390835</v>
      </c>
      <c r="L78" s="90">
        <f t="shared" si="30"/>
        <v>21.241963803911176</v>
      </c>
      <c r="M78" s="90">
        <f t="shared" si="31"/>
        <v>2.8917073170731706</v>
      </c>
      <c r="N78" s="90">
        <f t="shared" si="26"/>
        <v>2.6477426970311195</v>
      </c>
      <c r="O78" s="90">
        <f t="shared" si="32"/>
        <v>2.5566391494684182</v>
      </c>
      <c r="P78" s="90">
        <f t="shared" si="27"/>
        <v>2.3638733754620245</v>
      </c>
    </row>
    <row r="79" spans="1:16">
      <c r="A79" s="60" t="s">
        <v>425</v>
      </c>
      <c r="B79" s="60" t="s">
        <v>624</v>
      </c>
      <c r="C79" s="60" t="s">
        <v>621</v>
      </c>
      <c r="D79" s="61">
        <v>5900</v>
      </c>
      <c r="E79" s="93">
        <v>25665</v>
      </c>
      <c r="F79" s="93">
        <v>23604.39</v>
      </c>
      <c r="G79" s="61">
        <v>10</v>
      </c>
      <c r="H79" s="93">
        <v>57.5</v>
      </c>
      <c r="I79" s="93">
        <v>48.84</v>
      </c>
      <c r="J79" s="90">
        <f t="shared" si="28"/>
        <v>-99.830508474576277</v>
      </c>
      <c r="M79" s="90">
        <f t="shared" si="31"/>
        <v>4.3499999999999996</v>
      </c>
      <c r="N79" s="90">
        <f t="shared" si="26"/>
        <v>5.75</v>
      </c>
      <c r="O79" s="90">
        <f t="shared" si="32"/>
        <v>4.0007440677966102</v>
      </c>
      <c r="P79" s="90">
        <f t="shared" si="27"/>
        <v>4.8840000000000003</v>
      </c>
    </row>
    <row r="80" spans="1:16">
      <c r="A80" s="60" t="s">
        <v>425</v>
      </c>
      <c r="B80" s="60" t="s">
        <v>624</v>
      </c>
      <c r="C80" s="60" t="s">
        <v>82</v>
      </c>
      <c r="D80" s="61">
        <v>2000</v>
      </c>
      <c r="E80" s="93">
        <v>7028.45</v>
      </c>
      <c r="F80" s="93">
        <v>6200</v>
      </c>
      <c r="G80" s="61"/>
      <c r="H80" s="93"/>
      <c r="I80" s="93"/>
      <c r="J80" s="90">
        <f t="shared" si="28"/>
        <v>-100</v>
      </c>
      <c r="M80" s="90">
        <f t="shared" si="31"/>
        <v>3.5142249999999997</v>
      </c>
      <c r="O80" s="90">
        <f t="shared" si="32"/>
        <v>3.1</v>
      </c>
    </row>
    <row r="81" spans="1:16">
      <c r="A81" s="60" t="s">
        <v>425</v>
      </c>
      <c r="B81" s="60" t="s">
        <v>624</v>
      </c>
      <c r="C81" s="60" t="s">
        <v>65</v>
      </c>
      <c r="D81" s="61"/>
      <c r="E81" s="93"/>
      <c r="F81" s="93"/>
      <c r="G81" s="61">
        <v>4555</v>
      </c>
      <c r="H81" s="93">
        <v>12839.64</v>
      </c>
      <c r="I81" s="93">
        <v>12197.96</v>
      </c>
    </row>
    <row r="82" spans="1:16" s="83" customFormat="1">
      <c r="A82" s="63"/>
      <c r="B82" s="63"/>
      <c r="C82" s="63"/>
      <c r="D82" s="64">
        <f>SUM(D49:D81)</f>
        <v>2647410.2000000002</v>
      </c>
      <c r="E82" s="64">
        <f t="shared" ref="E82:I82" si="34">SUM(E49:E81)</f>
        <v>8961731.8999999985</v>
      </c>
      <c r="F82" s="64">
        <f t="shared" si="34"/>
        <v>8005006.7399999993</v>
      </c>
      <c r="G82" s="64">
        <f t="shared" si="34"/>
        <v>3603934.0999999996</v>
      </c>
      <c r="H82" s="64">
        <f t="shared" si="34"/>
        <v>10663594.42</v>
      </c>
      <c r="I82" s="64">
        <f t="shared" si="34"/>
        <v>9635434.120000001</v>
      </c>
      <c r="J82" s="90">
        <f t="shared" si="28"/>
        <v>36.130551283665802</v>
      </c>
      <c r="K82" s="90">
        <f t="shared" si="29"/>
        <v>18.990330652493654</v>
      </c>
      <c r="L82" s="90">
        <f t="shared" si="30"/>
        <v>20.367595343211441</v>
      </c>
      <c r="M82" s="90">
        <f t="shared" si="31"/>
        <v>3.3850938173464762</v>
      </c>
      <c r="N82" s="90">
        <f t="shared" si="26"/>
        <v>2.9588760848873461</v>
      </c>
      <c r="O82" s="90">
        <f t="shared" si="32"/>
        <v>3.023712283045521</v>
      </c>
      <c r="P82" s="90">
        <f t="shared" si="27"/>
        <v>2.6735877662135947</v>
      </c>
    </row>
    <row r="83" spans="1:16">
      <c r="A83" s="60" t="s">
        <v>438</v>
      </c>
      <c r="B83" s="60" t="s">
        <v>626</v>
      </c>
      <c r="C83" s="60" t="s">
        <v>47</v>
      </c>
      <c r="D83" s="61">
        <v>30</v>
      </c>
      <c r="E83" s="93">
        <v>20.75</v>
      </c>
      <c r="F83" s="93">
        <v>18.440000000000001</v>
      </c>
      <c r="G83" s="61">
        <v>240</v>
      </c>
      <c r="H83" s="93">
        <v>1154.6099999999999</v>
      </c>
      <c r="I83" s="93">
        <v>971.92</v>
      </c>
      <c r="J83" s="90">
        <f t="shared" si="28"/>
        <v>700</v>
      </c>
      <c r="K83" s="90">
        <f t="shared" si="29"/>
        <v>5464.385542168674</v>
      </c>
      <c r="L83" s="90">
        <f t="shared" si="30"/>
        <v>5170.7158351409971</v>
      </c>
      <c r="M83" s="90">
        <f t="shared" si="31"/>
        <v>0.69166666666666665</v>
      </c>
      <c r="N83" s="90">
        <f t="shared" si="26"/>
        <v>4.8108749999999993</v>
      </c>
      <c r="O83" s="90">
        <f t="shared" si="32"/>
        <v>0.61466666666666669</v>
      </c>
      <c r="P83" s="90">
        <f t="shared" si="27"/>
        <v>4.0496666666666661</v>
      </c>
    </row>
    <row r="84" spans="1:16">
      <c r="A84" s="60" t="s">
        <v>438</v>
      </c>
      <c r="B84" s="60" t="s">
        <v>626</v>
      </c>
      <c r="C84" s="60" t="s">
        <v>134</v>
      </c>
      <c r="D84" s="61"/>
      <c r="E84" s="93"/>
      <c r="F84" s="93"/>
      <c r="G84" s="61">
        <v>300</v>
      </c>
      <c r="H84" s="93">
        <v>1984.4</v>
      </c>
      <c r="I84" s="93">
        <v>1880.65</v>
      </c>
      <c r="N84" s="90">
        <f t="shared" si="26"/>
        <v>6.6146666666666674</v>
      </c>
      <c r="P84" s="90">
        <f t="shared" si="27"/>
        <v>6.2688333333333333</v>
      </c>
    </row>
    <row r="85" spans="1:16">
      <c r="A85" s="60" t="s">
        <v>438</v>
      </c>
      <c r="B85" s="60" t="s">
        <v>626</v>
      </c>
      <c r="C85" s="60" t="s">
        <v>62</v>
      </c>
      <c r="D85" s="61"/>
      <c r="E85" s="93"/>
      <c r="F85" s="93"/>
      <c r="G85" s="61">
        <v>5655.38</v>
      </c>
      <c r="H85" s="93">
        <v>31180.28</v>
      </c>
      <c r="I85" s="93">
        <v>27856.959999999999</v>
      </c>
      <c r="N85" s="90">
        <f t="shared" si="26"/>
        <v>5.5133837160367642</v>
      </c>
      <c r="P85" s="90">
        <f t="shared" si="27"/>
        <v>4.9257450427734293</v>
      </c>
    </row>
    <row r="86" spans="1:16">
      <c r="A86" s="60" t="s">
        <v>438</v>
      </c>
      <c r="B86" s="60" t="s">
        <v>626</v>
      </c>
      <c r="C86" s="60" t="s">
        <v>51</v>
      </c>
      <c r="D86" s="61"/>
      <c r="E86" s="93"/>
      <c r="F86" s="93"/>
      <c r="G86" s="61">
        <v>2670</v>
      </c>
      <c r="H86" s="93">
        <v>12264.13</v>
      </c>
      <c r="I86" s="93">
        <v>10418.11</v>
      </c>
      <c r="N86" s="90">
        <f t="shared" si="26"/>
        <v>4.5933071161048682</v>
      </c>
      <c r="P86" s="90">
        <f t="shared" si="27"/>
        <v>3.9019138576779029</v>
      </c>
    </row>
    <row r="87" spans="1:16">
      <c r="A87" s="60" t="s">
        <v>438</v>
      </c>
      <c r="B87" s="60" t="s">
        <v>626</v>
      </c>
      <c r="C87" s="60" t="s">
        <v>55</v>
      </c>
      <c r="D87" s="61"/>
      <c r="E87" s="93"/>
      <c r="F87" s="93"/>
      <c r="G87" s="61">
        <v>20</v>
      </c>
      <c r="H87" s="93">
        <v>14.22</v>
      </c>
      <c r="I87" s="93">
        <v>12.88</v>
      </c>
      <c r="N87" s="90">
        <f t="shared" si="26"/>
        <v>0.71100000000000008</v>
      </c>
      <c r="P87" s="90">
        <f t="shared" si="27"/>
        <v>0.64400000000000002</v>
      </c>
    </row>
    <row r="88" spans="1:16">
      <c r="A88" s="60" t="s">
        <v>438</v>
      </c>
      <c r="B88" s="60" t="s">
        <v>626</v>
      </c>
      <c r="C88" s="60" t="s">
        <v>41</v>
      </c>
      <c r="D88" s="61">
        <v>30030</v>
      </c>
      <c r="E88" s="93">
        <v>193053.8</v>
      </c>
      <c r="F88" s="93">
        <v>171159.67999999999</v>
      </c>
      <c r="G88" s="61"/>
      <c r="H88" s="93"/>
      <c r="I88" s="93"/>
      <c r="J88" s="90">
        <f t="shared" si="28"/>
        <v>-100</v>
      </c>
      <c r="K88" s="90">
        <f t="shared" si="29"/>
        <v>-100</v>
      </c>
      <c r="L88" s="90">
        <f t="shared" si="30"/>
        <v>-100</v>
      </c>
      <c r="M88" s="90">
        <f t="shared" si="31"/>
        <v>6.4286979686979686</v>
      </c>
      <c r="O88" s="90">
        <f t="shared" si="32"/>
        <v>5.6996230436230437</v>
      </c>
    </row>
    <row r="89" spans="1:16">
      <c r="A89" s="60" t="s">
        <v>438</v>
      </c>
      <c r="B89" s="60" t="s">
        <v>626</v>
      </c>
      <c r="C89" s="60" t="s">
        <v>42</v>
      </c>
      <c r="D89" s="61">
        <v>500</v>
      </c>
      <c r="E89" s="93">
        <v>2670.47</v>
      </c>
      <c r="F89" s="93">
        <v>2450.1799999999998</v>
      </c>
      <c r="G89" s="61"/>
      <c r="H89" s="93"/>
      <c r="I89" s="93"/>
      <c r="J89" s="90">
        <f t="shared" si="28"/>
        <v>-100</v>
      </c>
      <c r="K89" s="90">
        <f t="shared" si="29"/>
        <v>-100.00000000000001</v>
      </c>
      <c r="L89" s="90">
        <f t="shared" si="30"/>
        <v>-100</v>
      </c>
      <c r="M89" s="90">
        <f t="shared" si="31"/>
        <v>5.3409399999999998</v>
      </c>
      <c r="O89" s="90">
        <f t="shared" si="32"/>
        <v>4.90036</v>
      </c>
    </row>
    <row r="90" spans="1:16">
      <c r="A90" s="60" t="s">
        <v>438</v>
      </c>
      <c r="B90" s="60" t="s">
        <v>626</v>
      </c>
      <c r="C90" s="60" t="s">
        <v>98</v>
      </c>
      <c r="D90" s="61">
        <v>1680</v>
      </c>
      <c r="E90" s="93">
        <v>15176</v>
      </c>
      <c r="F90" s="93">
        <v>13753.57</v>
      </c>
      <c r="G90" s="61"/>
      <c r="H90" s="93"/>
      <c r="I90" s="93"/>
      <c r="J90" s="90">
        <f t="shared" si="28"/>
        <v>-100</v>
      </c>
      <c r="K90" s="90">
        <f t="shared" si="29"/>
        <v>-100</v>
      </c>
      <c r="L90" s="90">
        <f t="shared" si="30"/>
        <v>-100</v>
      </c>
      <c r="M90" s="90">
        <f t="shared" si="31"/>
        <v>9.0333333333333332</v>
      </c>
      <c r="O90" s="90">
        <f t="shared" si="32"/>
        <v>8.1866488095238097</v>
      </c>
    </row>
    <row r="91" spans="1:16">
      <c r="A91" s="60" t="s">
        <v>438</v>
      </c>
      <c r="B91" s="60" t="s">
        <v>626</v>
      </c>
      <c r="C91" s="60" t="s">
        <v>61</v>
      </c>
      <c r="D91" s="61">
        <v>250</v>
      </c>
      <c r="E91" s="93">
        <v>2375.02</v>
      </c>
      <c r="F91" s="93">
        <v>2125</v>
      </c>
      <c r="G91" s="61"/>
      <c r="H91" s="93"/>
      <c r="I91" s="93"/>
      <c r="J91" s="90">
        <f t="shared" si="28"/>
        <v>-100</v>
      </c>
      <c r="K91" s="90">
        <f t="shared" si="29"/>
        <v>-100</v>
      </c>
      <c r="L91" s="90">
        <f t="shared" si="30"/>
        <v>-100</v>
      </c>
      <c r="M91" s="90">
        <f t="shared" si="31"/>
        <v>9.5000800000000005</v>
      </c>
      <c r="O91" s="90">
        <f t="shared" si="32"/>
        <v>8.5</v>
      </c>
    </row>
    <row r="92" spans="1:16">
      <c r="A92" s="60" t="s">
        <v>438</v>
      </c>
      <c r="B92" s="60" t="s">
        <v>626</v>
      </c>
      <c r="C92" s="60" t="s">
        <v>94</v>
      </c>
      <c r="D92" s="61">
        <v>1600</v>
      </c>
      <c r="E92" s="93">
        <v>7037.6</v>
      </c>
      <c r="F92" s="93">
        <v>6188.2</v>
      </c>
      <c r="G92" s="61"/>
      <c r="H92" s="93"/>
      <c r="I92" s="93"/>
      <c r="J92" s="90">
        <f t="shared" si="28"/>
        <v>-100</v>
      </c>
      <c r="K92" s="90">
        <f t="shared" si="29"/>
        <v>-100</v>
      </c>
      <c r="L92" s="90">
        <f t="shared" si="30"/>
        <v>-100</v>
      </c>
      <c r="M92" s="90">
        <f t="shared" si="31"/>
        <v>4.3985000000000003</v>
      </c>
      <c r="O92" s="90">
        <f>F92/D92</f>
        <v>3.8676249999999999</v>
      </c>
    </row>
    <row r="93" spans="1:16">
      <c r="A93" s="60" t="s">
        <v>438</v>
      </c>
      <c r="B93" s="60" t="s">
        <v>626</v>
      </c>
      <c r="C93" s="60" t="s">
        <v>70</v>
      </c>
      <c r="D93" s="61">
        <v>1586</v>
      </c>
      <c r="E93" s="93">
        <v>9143.23</v>
      </c>
      <c r="F93" s="93">
        <v>8163.43</v>
      </c>
      <c r="G93" s="61">
        <v>1574</v>
      </c>
      <c r="H93" s="93">
        <v>8604.5400000000009</v>
      </c>
      <c r="I93" s="93">
        <v>7736.7</v>
      </c>
      <c r="J93" s="90">
        <f t="shared" si="28"/>
        <v>-0.75662042875157631</v>
      </c>
      <c r="K93" s="90">
        <f t="shared" si="29"/>
        <v>-5.8916816048595377</v>
      </c>
      <c r="L93" s="90">
        <f t="shared" si="30"/>
        <v>-5.2273370384752536</v>
      </c>
      <c r="M93" s="90">
        <f t="shared" si="31"/>
        <v>5.7649621689785624</v>
      </c>
      <c r="N93" s="90">
        <f t="shared" si="26"/>
        <v>5.4666709021601019</v>
      </c>
      <c r="O93" s="90">
        <f t="shared" ref="O93" si="35">F93/D93</f>
        <v>5.1471815889029005</v>
      </c>
      <c r="P93" s="90">
        <f t="shared" si="27"/>
        <v>4.9153113087674711</v>
      </c>
    </row>
    <row r="94" spans="1:16">
      <c r="A94" s="60" t="s">
        <v>438</v>
      </c>
      <c r="B94" s="60" t="s">
        <v>626</v>
      </c>
      <c r="C94" s="60" t="s">
        <v>43</v>
      </c>
      <c r="D94" s="61"/>
      <c r="E94" s="93"/>
      <c r="F94" s="93"/>
      <c r="G94" s="61">
        <v>1080</v>
      </c>
      <c r="H94" s="93">
        <v>5299.72</v>
      </c>
      <c r="I94" s="93">
        <v>4671.01</v>
      </c>
      <c r="N94" s="90">
        <f t="shared" si="26"/>
        <v>4.9071481481481483</v>
      </c>
      <c r="P94" s="90">
        <f t="shared" si="27"/>
        <v>4.3250092592592591</v>
      </c>
    </row>
    <row r="95" spans="1:16" s="83" customFormat="1">
      <c r="A95" s="63"/>
      <c r="B95" s="63"/>
      <c r="C95" s="63"/>
      <c r="D95" s="64">
        <f>SUM(D83:D94)</f>
        <v>35676</v>
      </c>
      <c r="E95" s="64">
        <f>SUM(E83:E93)</f>
        <v>229476.87</v>
      </c>
      <c r="F95" s="64">
        <f>SUM(F83:F93)</f>
        <v>203858.5</v>
      </c>
      <c r="G95" s="64">
        <f>SUM(G83:G93)</f>
        <v>10459.380000000001</v>
      </c>
      <c r="H95" s="64">
        <f>SUM(H83:H93)</f>
        <v>55202.18</v>
      </c>
      <c r="I95" s="64">
        <f>SUM(I83:I93)</f>
        <v>48877.219999999994</v>
      </c>
      <c r="J95" s="90">
        <f t="shared" si="28"/>
        <v>-70.682307433568781</v>
      </c>
      <c r="K95" s="90">
        <f t="shared" si="29"/>
        <v>-75.9443380938567</v>
      </c>
      <c r="L95" s="90">
        <f t="shared" si="30"/>
        <v>-76.02394798352779</v>
      </c>
      <c r="M95" s="90">
        <f t="shared" si="31"/>
        <v>6.4322477295660949</v>
      </c>
      <c r="N95" s="90">
        <f t="shared" si="26"/>
        <v>5.2777678982884257</v>
      </c>
      <c r="O95" s="90">
        <f t="shared" si="32"/>
        <v>5.7141635833613638</v>
      </c>
      <c r="P95" s="90">
        <f t="shared" si="27"/>
        <v>4.6730513663333761</v>
      </c>
    </row>
    <row r="96" spans="1:16">
      <c r="A96" s="60" t="s">
        <v>446</v>
      </c>
      <c r="B96" s="60" t="s">
        <v>447</v>
      </c>
      <c r="C96" s="60" t="s">
        <v>47</v>
      </c>
      <c r="D96" s="61">
        <v>88157</v>
      </c>
      <c r="E96" s="93">
        <v>442894.78</v>
      </c>
      <c r="F96" s="93">
        <v>397618.45</v>
      </c>
      <c r="G96" s="61">
        <v>113195</v>
      </c>
      <c r="H96" s="93">
        <v>533519.76</v>
      </c>
      <c r="I96" s="93">
        <v>480941.52</v>
      </c>
      <c r="J96" s="90">
        <f t="shared" si="28"/>
        <v>28.401601687897728</v>
      </c>
      <c r="K96" s="90">
        <f t="shared" si="29"/>
        <v>20.46196615819224</v>
      </c>
      <c r="L96" s="90">
        <f t="shared" si="30"/>
        <v>20.955534130772858</v>
      </c>
      <c r="M96" s="90">
        <f t="shared" si="31"/>
        <v>5.0239320757285304</v>
      </c>
      <c r="N96" s="90">
        <f t="shared" si="26"/>
        <v>4.713280268563099</v>
      </c>
      <c r="O96" s="90">
        <f t="shared" si="32"/>
        <v>4.5103446124527835</v>
      </c>
      <c r="P96" s="90">
        <f t="shared" si="27"/>
        <v>4.2487876672997924</v>
      </c>
    </row>
    <row r="97" spans="1:16">
      <c r="A97" s="60" t="s">
        <v>446</v>
      </c>
      <c r="B97" s="60" t="s">
        <v>447</v>
      </c>
      <c r="C97" s="60" t="s">
        <v>93</v>
      </c>
      <c r="D97" s="61">
        <v>24230</v>
      </c>
      <c r="E97" s="93">
        <v>119150.74</v>
      </c>
      <c r="F97" s="93">
        <v>107294.85</v>
      </c>
      <c r="G97" s="61">
        <v>27920</v>
      </c>
      <c r="H97" s="93">
        <v>129153.48</v>
      </c>
      <c r="I97" s="93">
        <v>114894.45</v>
      </c>
      <c r="J97" s="90">
        <f t="shared" si="28"/>
        <v>15.229054890631449</v>
      </c>
      <c r="K97" s="90">
        <f t="shared" si="29"/>
        <v>8.3950296909612057</v>
      </c>
      <c r="L97" s="90">
        <f t="shared" si="30"/>
        <v>7.0829121807803359</v>
      </c>
      <c r="M97" s="90">
        <f t="shared" si="31"/>
        <v>4.917488237721833</v>
      </c>
      <c r="N97" s="90">
        <f t="shared" si="26"/>
        <v>4.6258409742120339</v>
      </c>
      <c r="O97" s="90">
        <f t="shared" si="32"/>
        <v>4.4281820057779617</v>
      </c>
      <c r="P97" s="90">
        <f t="shared" si="27"/>
        <v>4.1151307306590255</v>
      </c>
    </row>
    <row r="98" spans="1:16">
      <c r="A98" s="60" t="s">
        <v>446</v>
      </c>
      <c r="B98" s="60" t="s">
        <v>447</v>
      </c>
      <c r="C98" s="60" t="s">
        <v>62</v>
      </c>
      <c r="D98" s="61"/>
      <c r="E98" s="93"/>
      <c r="F98" s="93"/>
      <c r="G98" s="61">
        <v>18.59</v>
      </c>
      <c r="H98" s="93">
        <v>37.58</v>
      </c>
      <c r="I98" s="93">
        <v>33.65</v>
      </c>
      <c r="N98" s="90">
        <f t="shared" si="26"/>
        <v>2.0215169445938677</v>
      </c>
      <c r="P98" s="90">
        <f t="shared" si="27"/>
        <v>1.8101129639591178</v>
      </c>
    </row>
    <row r="99" spans="1:16">
      <c r="A99" s="60" t="s">
        <v>446</v>
      </c>
      <c r="B99" s="60" t="s">
        <v>447</v>
      </c>
      <c r="C99" s="60" t="s">
        <v>53</v>
      </c>
      <c r="D99" s="61">
        <v>2150</v>
      </c>
      <c r="E99" s="93">
        <v>17219.060000000001</v>
      </c>
      <c r="F99" s="93">
        <v>15631.16</v>
      </c>
      <c r="G99" s="61">
        <v>4535</v>
      </c>
      <c r="H99" s="93">
        <v>32783.18</v>
      </c>
      <c r="I99" s="93">
        <v>29134.49</v>
      </c>
      <c r="J99" s="90">
        <f t="shared" si="28"/>
        <v>110.93023255813954</v>
      </c>
      <c r="K99" s="90">
        <f t="shared" si="29"/>
        <v>90.388906246914743</v>
      </c>
      <c r="L99" s="90">
        <f t="shared" si="30"/>
        <v>86.387254688711536</v>
      </c>
      <c r="M99" s="90">
        <f t="shared" si="31"/>
        <v>8.0088651162790701</v>
      </c>
      <c r="N99" s="90">
        <f t="shared" si="26"/>
        <v>7.2289261300992287</v>
      </c>
      <c r="O99" s="90">
        <f t="shared" si="32"/>
        <v>7.2703069767441857</v>
      </c>
      <c r="P99" s="90">
        <f t="shared" si="27"/>
        <v>6.4243638368246971</v>
      </c>
    </row>
    <row r="100" spans="1:16">
      <c r="A100" s="60" t="s">
        <v>446</v>
      </c>
      <c r="B100" s="60" t="s">
        <v>447</v>
      </c>
      <c r="C100" s="60" t="s">
        <v>100</v>
      </c>
      <c r="D100" s="61">
        <v>11600</v>
      </c>
      <c r="E100" s="93">
        <v>57905.08</v>
      </c>
      <c r="F100" s="93">
        <v>51958.97</v>
      </c>
      <c r="G100" s="61">
        <v>23000</v>
      </c>
      <c r="H100" s="93">
        <v>111561.71</v>
      </c>
      <c r="I100" s="93">
        <v>99798.66</v>
      </c>
      <c r="J100" s="90">
        <f t="shared" si="28"/>
        <v>98.275862068965523</v>
      </c>
      <c r="K100" s="90">
        <f t="shared" si="29"/>
        <v>92.663078956112315</v>
      </c>
      <c r="L100" s="90">
        <f t="shared" si="30"/>
        <v>92.072052236601294</v>
      </c>
      <c r="M100" s="90">
        <f t="shared" si="31"/>
        <v>4.9918172413793105</v>
      </c>
      <c r="N100" s="90">
        <f t="shared" si="26"/>
        <v>4.8505091304347827</v>
      </c>
      <c r="O100" s="90">
        <f t="shared" si="32"/>
        <v>4.4792215517241383</v>
      </c>
      <c r="P100" s="90">
        <f t="shared" si="27"/>
        <v>4.3390721739130438</v>
      </c>
    </row>
    <row r="101" spans="1:16">
      <c r="A101" s="60" t="s">
        <v>446</v>
      </c>
      <c r="B101" s="60" t="s">
        <v>447</v>
      </c>
      <c r="C101" s="60" t="s">
        <v>51</v>
      </c>
      <c r="D101" s="61">
        <v>14000</v>
      </c>
      <c r="E101" s="93">
        <v>70002.179999999993</v>
      </c>
      <c r="F101" s="93">
        <v>63565.79</v>
      </c>
      <c r="G101" s="61">
        <v>16025</v>
      </c>
      <c r="H101" s="93">
        <v>76170.05</v>
      </c>
      <c r="I101" s="93">
        <v>69611.19</v>
      </c>
      <c r="J101" s="90">
        <f t="shared" si="28"/>
        <v>14.464285714285714</v>
      </c>
      <c r="K101" s="90">
        <f t="shared" si="29"/>
        <v>8.8109684584108816</v>
      </c>
      <c r="L101" s="90">
        <f t="shared" si="30"/>
        <v>9.5104615234074821</v>
      </c>
      <c r="M101" s="90">
        <f t="shared" si="31"/>
        <v>5.0001557142857136</v>
      </c>
      <c r="N101" s="90">
        <f t="shared" si="26"/>
        <v>4.7532012480499226</v>
      </c>
      <c r="O101" s="90">
        <f t="shared" si="32"/>
        <v>4.5404135714285712</v>
      </c>
      <c r="P101" s="90">
        <f t="shared" si="27"/>
        <v>4.3439120124804997</v>
      </c>
    </row>
    <row r="102" spans="1:16">
      <c r="A102" s="60" t="s">
        <v>446</v>
      </c>
      <c r="B102" s="60" t="s">
        <v>447</v>
      </c>
      <c r="C102" s="60" t="s">
        <v>55</v>
      </c>
      <c r="D102" s="61"/>
      <c r="E102" s="93"/>
      <c r="F102" s="93"/>
      <c r="G102" s="61">
        <v>490</v>
      </c>
      <c r="H102" s="93">
        <v>5337.16</v>
      </c>
      <c r="I102" s="93">
        <v>4808.2700000000004</v>
      </c>
      <c r="N102" s="90">
        <f t="shared" si="26"/>
        <v>10.892163265306122</v>
      </c>
      <c r="P102" s="90">
        <f t="shared" si="27"/>
        <v>9.8127959183673479</v>
      </c>
    </row>
    <row r="103" spans="1:16">
      <c r="A103" s="60" t="s">
        <v>446</v>
      </c>
      <c r="B103" s="60" t="s">
        <v>447</v>
      </c>
      <c r="C103" s="60" t="s">
        <v>607</v>
      </c>
      <c r="D103" s="61"/>
      <c r="E103" s="93"/>
      <c r="F103" s="93"/>
      <c r="G103" s="61">
        <v>800</v>
      </c>
      <c r="H103" s="93">
        <v>4157.75</v>
      </c>
      <c r="I103" s="93">
        <v>3658.59</v>
      </c>
      <c r="N103" s="90">
        <f t="shared" si="26"/>
        <v>5.1971875000000001</v>
      </c>
      <c r="P103" s="90">
        <f t="shared" si="27"/>
        <v>4.5732375000000003</v>
      </c>
    </row>
    <row r="104" spans="1:16">
      <c r="A104" s="60" t="s">
        <v>446</v>
      </c>
      <c r="B104" s="60" t="s">
        <v>447</v>
      </c>
      <c r="C104" s="60" t="s">
        <v>41</v>
      </c>
      <c r="D104" s="61">
        <v>91260</v>
      </c>
      <c r="E104" s="93">
        <v>456230.62</v>
      </c>
      <c r="F104" s="93">
        <v>411575.39</v>
      </c>
      <c r="G104" s="61">
        <v>58743</v>
      </c>
      <c r="H104" s="93">
        <v>266655.69</v>
      </c>
      <c r="I104" s="93">
        <v>241708.15</v>
      </c>
      <c r="J104" s="90">
        <f t="shared" ref="J104:J138" si="36">(G104-D104)*100/D104</f>
        <v>-35.631163708086788</v>
      </c>
      <c r="K104" s="90">
        <f t="shared" ref="K104:K138" si="37">(H104-E104)*100/E104</f>
        <v>-41.552434599852155</v>
      </c>
      <c r="L104" s="90">
        <f t="shared" ref="L104:L138" si="38">(I104-F104)*100/F104</f>
        <v>-41.272448287056235</v>
      </c>
      <c r="M104" s="90">
        <f t="shared" ref="M104:M138" si="39">E104/D104</f>
        <v>4.999239754547447</v>
      </c>
      <c r="N104" s="90">
        <f t="shared" ref="N104:N138" si="40">H104/G104</f>
        <v>4.5393611153669378</v>
      </c>
      <c r="O104" s="90">
        <f t="shared" ref="O104:O138" si="41">F104/D104</f>
        <v>4.5099209949594563</v>
      </c>
      <c r="P104" s="90">
        <f t="shared" ref="P104:P138" si="42">I104/G104</f>
        <v>4.114671535331869</v>
      </c>
    </row>
    <row r="105" spans="1:16">
      <c r="A105" s="60" t="s">
        <v>446</v>
      </c>
      <c r="B105" s="60" t="s">
        <v>447</v>
      </c>
      <c r="C105" s="60" t="s">
        <v>45</v>
      </c>
      <c r="D105" s="61">
        <v>10752</v>
      </c>
      <c r="E105" s="93">
        <v>60883.199999999997</v>
      </c>
      <c r="F105" s="93">
        <v>54535.040000000001</v>
      </c>
      <c r="G105" s="61">
        <v>9408</v>
      </c>
      <c r="H105" s="93">
        <v>50332.800000000003</v>
      </c>
      <c r="I105" s="93">
        <v>45645.14</v>
      </c>
      <c r="J105" s="90">
        <f t="shared" si="36"/>
        <v>-12.5</v>
      </c>
      <c r="K105" s="90">
        <f t="shared" si="37"/>
        <v>-17.328918322295799</v>
      </c>
      <c r="L105" s="90">
        <f t="shared" si="38"/>
        <v>-16.301262454377959</v>
      </c>
      <c r="M105" s="90">
        <f t="shared" si="39"/>
        <v>5.6624999999999996</v>
      </c>
      <c r="N105" s="90">
        <f t="shared" si="40"/>
        <v>5.3500000000000005</v>
      </c>
      <c r="O105" s="90">
        <f t="shared" si="41"/>
        <v>5.0720833333333335</v>
      </c>
      <c r="P105" s="90">
        <f t="shared" si="42"/>
        <v>4.8517368197278907</v>
      </c>
    </row>
    <row r="106" spans="1:16">
      <c r="A106" s="60" t="s">
        <v>446</v>
      </c>
      <c r="B106" s="60" t="s">
        <v>447</v>
      </c>
      <c r="C106" s="60" t="s">
        <v>60</v>
      </c>
      <c r="D106" s="61">
        <v>7650</v>
      </c>
      <c r="E106" s="93">
        <v>41468.129999999997</v>
      </c>
      <c r="F106" s="93">
        <v>37427.22</v>
      </c>
      <c r="G106" s="61">
        <v>6750</v>
      </c>
      <c r="H106" s="93">
        <v>41384</v>
      </c>
      <c r="I106" s="93">
        <v>37372.49</v>
      </c>
      <c r="J106" s="90">
        <f t="shared" si="36"/>
        <v>-11.764705882352942</v>
      </c>
      <c r="K106" s="90">
        <f t="shared" si="37"/>
        <v>-0.20287869262490829</v>
      </c>
      <c r="L106" s="90">
        <f t="shared" si="38"/>
        <v>-0.14623047076433462</v>
      </c>
      <c r="M106" s="90">
        <f t="shared" si="39"/>
        <v>5.4206705882352937</v>
      </c>
      <c r="N106" s="90">
        <f t="shared" si="40"/>
        <v>6.1309629629629629</v>
      </c>
      <c r="O106" s="90">
        <f t="shared" si="41"/>
        <v>4.8924470588235298</v>
      </c>
      <c r="P106" s="90">
        <f t="shared" si="42"/>
        <v>5.5366651851851847</v>
      </c>
    </row>
    <row r="107" spans="1:16">
      <c r="A107" s="60" t="s">
        <v>446</v>
      </c>
      <c r="B107" s="60" t="s">
        <v>447</v>
      </c>
      <c r="C107" s="60" t="s">
        <v>42</v>
      </c>
      <c r="D107" s="61">
        <v>76068</v>
      </c>
      <c r="E107" s="93">
        <v>434453.86</v>
      </c>
      <c r="F107" s="93">
        <v>387255.72</v>
      </c>
      <c r="G107" s="61">
        <v>79867</v>
      </c>
      <c r="H107" s="93">
        <v>443338.59</v>
      </c>
      <c r="I107" s="93">
        <v>400619.94</v>
      </c>
      <c r="J107" s="90">
        <f t="shared" si="36"/>
        <v>4.994215701740548</v>
      </c>
      <c r="K107" s="90">
        <f t="shared" si="37"/>
        <v>2.0450341953458624</v>
      </c>
      <c r="L107" s="90">
        <f t="shared" si="38"/>
        <v>3.4510064822283404</v>
      </c>
      <c r="M107" s="90">
        <f t="shared" si="39"/>
        <v>5.7113879686596203</v>
      </c>
      <c r="N107" s="90">
        <f t="shared" si="40"/>
        <v>5.5509608474088177</v>
      </c>
      <c r="O107" s="90">
        <f t="shared" si="41"/>
        <v>5.0909149708155859</v>
      </c>
      <c r="P107" s="90">
        <f t="shared" si="42"/>
        <v>5.0160884971264732</v>
      </c>
    </row>
    <row r="108" spans="1:16">
      <c r="A108" s="60" t="s">
        <v>446</v>
      </c>
      <c r="B108" s="60" t="s">
        <v>447</v>
      </c>
      <c r="C108" s="60" t="s">
        <v>151</v>
      </c>
      <c r="D108" s="61"/>
      <c r="E108" s="93"/>
      <c r="F108" s="93"/>
      <c r="G108" s="61">
        <v>1797.52</v>
      </c>
      <c r="H108" s="93">
        <v>10275.24</v>
      </c>
      <c r="I108" s="93">
        <v>9618.1299999999992</v>
      </c>
      <c r="N108" s="90">
        <f t="shared" si="40"/>
        <v>5.7163425163558683</v>
      </c>
      <c r="P108" s="90">
        <f t="shared" si="42"/>
        <v>5.3507777382170989</v>
      </c>
    </row>
    <row r="109" spans="1:16">
      <c r="A109" s="60" t="s">
        <v>446</v>
      </c>
      <c r="B109" s="60" t="s">
        <v>447</v>
      </c>
      <c r="C109" s="60" t="s">
        <v>692</v>
      </c>
      <c r="D109" s="61"/>
      <c r="E109" s="93"/>
      <c r="F109" s="93"/>
      <c r="G109" s="61">
        <v>600</v>
      </c>
      <c r="H109" s="93">
        <v>2944.14</v>
      </c>
      <c r="I109" s="93">
        <v>2618.89</v>
      </c>
      <c r="N109" s="90">
        <f t="shared" si="40"/>
        <v>4.9068999999999994</v>
      </c>
      <c r="P109" s="90">
        <f t="shared" si="42"/>
        <v>4.3648166666666661</v>
      </c>
    </row>
    <row r="110" spans="1:16">
      <c r="A110" s="60" t="s">
        <v>446</v>
      </c>
      <c r="B110" s="60" t="s">
        <v>447</v>
      </c>
      <c r="C110" s="60" t="s">
        <v>94</v>
      </c>
      <c r="D110" s="61">
        <v>1080</v>
      </c>
      <c r="E110" s="93">
        <v>7476.56</v>
      </c>
      <c r="F110" s="93">
        <v>6597.09</v>
      </c>
      <c r="G110" s="61">
        <v>436784.5</v>
      </c>
      <c r="H110" s="93">
        <v>2025202.03</v>
      </c>
      <c r="I110" s="93">
        <v>1880049.99</v>
      </c>
      <c r="J110" s="90">
        <f t="shared" si="36"/>
        <v>40343.009259259263</v>
      </c>
      <c r="K110" s="90">
        <f t="shared" si="37"/>
        <v>26987.350733492407</v>
      </c>
      <c r="L110" s="90">
        <f t="shared" si="38"/>
        <v>28398.171011764276</v>
      </c>
      <c r="M110" s="90">
        <f t="shared" si="39"/>
        <v>6.9227407407407409</v>
      </c>
      <c r="N110" s="90">
        <f t="shared" si="40"/>
        <v>4.6366160658173543</v>
      </c>
      <c r="O110" s="90">
        <f t="shared" si="41"/>
        <v>6.1084166666666668</v>
      </c>
      <c r="P110" s="90">
        <f t="shared" si="42"/>
        <v>4.3042964894587605</v>
      </c>
    </row>
    <row r="111" spans="1:16">
      <c r="A111" s="60" t="s">
        <v>446</v>
      </c>
      <c r="B111" s="60" t="s">
        <v>447</v>
      </c>
      <c r="C111" s="60" t="s">
        <v>70</v>
      </c>
      <c r="D111" s="61">
        <v>37300</v>
      </c>
      <c r="E111" s="93">
        <v>176829.9</v>
      </c>
      <c r="F111" s="93">
        <v>158047.26</v>
      </c>
      <c r="G111" s="61">
        <v>70650</v>
      </c>
      <c r="H111" s="93">
        <v>312823.42</v>
      </c>
      <c r="I111" s="93">
        <v>276435.43</v>
      </c>
      <c r="J111" s="90">
        <f t="shared" si="36"/>
        <v>89.410187667560322</v>
      </c>
      <c r="K111" s="90">
        <f t="shared" si="37"/>
        <v>76.906405534358157</v>
      </c>
      <c r="L111" s="90">
        <f t="shared" si="38"/>
        <v>74.906815847361088</v>
      </c>
      <c r="M111" s="90">
        <f t="shared" si="39"/>
        <v>4.7407479892761391</v>
      </c>
      <c r="N111" s="90">
        <f t="shared" si="40"/>
        <v>4.4277907997169139</v>
      </c>
      <c r="O111" s="90">
        <f t="shared" si="41"/>
        <v>4.2371919571045575</v>
      </c>
      <c r="P111" s="90">
        <f t="shared" si="42"/>
        <v>3.9127449398443028</v>
      </c>
    </row>
    <row r="112" spans="1:16">
      <c r="A112" s="60" t="s">
        <v>446</v>
      </c>
      <c r="B112" s="60" t="s">
        <v>447</v>
      </c>
      <c r="C112" s="60" t="s">
        <v>66</v>
      </c>
      <c r="D112" s="61"/>
      <c r="E112" s="93"/>
      <c r="F112" s="93"/>
      <c r="G112" s="61">
        <v>2000</v>
      </c>
      <c r="H112" s="93">
        <v>11411.5</v>
      </c>
      <c r="I112" s="93">
        <v>10000</v>
      </c>
      <c r="N112" s="90">
        <f t="shared" si="40"/>
        <v>5.7057500000000001</v>
      </c>
      <c r="P112" s="90">
        <f t="shared" si="42"/>
        <v>5</v>
      </c>
    </row>
    <row r="113" spans="1:16">
      <c r="A113" s="60" t="s">
        <v>446</v>
      </c>
      <c r="B113" s="60" t="s">
        <v>447</v>
      </c>
      <c r="C113" s="60" t="s">
        <v>352</v>
      </c>
      <c r="D113" s="61">
        <v>2180</v>
      </c>
      <c r="E113" s="93">
        <v>11131.95</v>
      </c>
      <c r="F113" s="93">
        <v>9920.73</v>
      </c>
      <c r="G113" s="61">
        <v>4170</v>
      </c>
      <c r="H113" s="93">
        <v>21541.63</v>
      </c>
      <c r="I113" s="93">
        <v>19630.7</v>
      </c>
      <c r="J113" s="90">
        <f t="shared" si="36"/>
        <v>91.284403669724767</v>
      </c>
      <c r="K113" s="90">
        <f t="shared" si="37"/>
        <v>93.511738734004368</v>
      </c>
      <c r="L113" s="90">
        <f t="shared" si="38"/>
        <v>97.875559560637186</v>
      </c>
      <c r="M113" s="90">
        <f t="shared" si="39"/>
        <v>5.1063990825688075</v>
      </c>
      <c r="N113" s="90">
        <f t="shared" si="40"/>
        <v>5.1658585131894483</v>
      </c>
      <c r="O113" s="90">
        <f t="shared" si="41"/>
        <v>4.5507935779816515</v>
      </c>
      <c r="P113" s="90">
        <f t="shared" si="42"/>
        <v>4.7076019184652278</v>
      </c>
    </row>
    <row r="114" spans="1:16">
      <c r="A114" s="60" t="s">
        <v>446</v>
      </c>
      <c r="B114" s="60" t="s">
        <v>447</v>
      </c>
      <c r="C114" s="60" t="s">
        <v>108</v>
      </c>
      <c r="D114" s="61"/>
      <c r="E114" s="93"/>
      <c r="F114" s="93"/>
      <c r="G114" s="61">
        <v>3850</v>
      </c>
      <c r="H114" s="93">
        <v>18835.97</v>
      </c>
      <c r="I114" s="93">
        <v>16536.07</v>
      </c>
      <c r="N114" s="90">
        <f t="shared" si="40"/>
        <v>4.8924597402597403</v>
      </c>
      <c r="P114" s="90">
        <f t="shared" si="42"/>
        <v>4.2950831168831165</v>
      </c>
    </row>
    <row r="115" spans="1:16">
      <c r="A115" s="60" t="s">
        <v>446</v>
      </c>
      <c r="B115" s="60" t="s">
        <v>447</v>
      </c>
      <c r="C115" s="60" t="s">
        <v>525</v>
      </c>
      <c r="D115" s="61">
        <v>34540</v>
      </c>
      <c r="E115" s="93">
        <v>171763.47</v>
      </c>
      <c r="F115" s="93">
        <v>152687.13</v>
      </c>
      <c r="G115" s="61">
        <v>48290</v>
      </c>
      <c r="H115" s="93">
        <v>223054.65</v>
      </c>
      <c r="I115" s="93">
        <v>199217.22</v>
      </c>
      <c r="J115" s="90">
        <f t="shared" si="36"/>
        <v>39.808917197452232</v>
      </c>
      <c r="K115" s="90">
        <f t="shared" si="37"/>
        <v>29.861518284417514</v>
      </c>
      <c r="L115" s="90">
        <f t="shared" si="38"/>
        <v>30.474140158374841</v>
      </c>
      <c r="M115" s="90">
        <f t="shared" si="39"/>
        <v>4.9728856398378696</v>
      </c>
      <c r="N115" s="90">
        <f t="shared" si="40"/>
        <v>4.6190650238144544</v>
      </c>
      <c r="O115" s="90">
        <f t="shared" si="41"/>
        <v>4.4205885929357267</v>
      </c>
      <c r="P115" s="90">
        <f t="shared" si="42"/>
        <v>4.1254342513978051</v>
      </c>
    </row>
    <row r="116" spans="1:16">
      <c r="A116" s="60" t="s">
        <v>446</v>
      </c>
      <c r="B116" s="60" t="s">
        <v>447</v>
      </c>
      <c r="C116" s="60" t="s">
        <v>43</v>
      </c>
      <c r="D116" s="61"/>
      <c r="E116" s="93"/>
      <c r="F116" s="93"/>
      <c r="G116" s="61">
        <v>800</v>
      </c>
      <c r="H116" s="93">
        <v>3212.78</v>
      </c>
      <c r="I116" s="93">
        <v>2880</v>
      </c>
      <c r="N116" s="90">
        <f t="shared" si="40"/>
        <v>4.0159750000000001</v>
      </c>
      <c r="P116" s="90">
        <f t="shared" si="42"/>
        <v>3.6</v>
      </c>
    </row>
    <row r="117" spans="1:16" s="83" customFormat="1">
      <c r="A117" s="63"/>
      <c r="B117" s="63"/>
      <c r="C117" s="63"/>
      <c r="D117" s="64">
        <f t="shared" ref="D117:I117" si="43">SUM(D96:D116)</f>
        <v>400967</v>
      </c>
      <c r="E117" s="64">
        <f t="shared" si="43"/>
        <v>2067409.5299999998</v>
      </c>
      <c r="F117" s="64">
        <f t="shared" si="43"/>
        <v>1854114.8000000003</v>
      </c>
      <c r="G117" s="64">
        <f t="shared" si="43"/>
        <v>909693.61</v>
      </c>
      <c r="H117" s="64">
        <f t="shared" si="43"/>
        <v>4323733.1100000003</v>
      </c>
      <c r="I117" s="64">
        <f t="shared" si="43"/>
        <v>3945212.97</v>
      </c>
      <c r="J117" s="90">
        <f t="shared" si="36"/>
        <v>126.87493235104135</v>
      </c>
      <c r="K117" s="90">
        <f t="shared" si="37"/>
        <v>109.1377178666677</v>
      </c>
      <c r="L117" s="90">
        <f t="shared" si="38"/>
        <v>112.78148310989155</v>
      </c>
      <c r="M117" s="90">
        <f t="shared" si="39"/>
        <v>5.156059052241206</v>
      </c>
      <c r="N117" s="90">
        <f t="shared" si="40"/>
        <v>4.7529553494390271</v>
      </c>
      <c r="O117" s="90">
        <f t="shared" si="41"/>
        <v>4.6241082183820623</v>
      </c>
      <c r="P117" s="90">
        <f t="shared" si="42"/>
        <v>4.3368590552153048</v>
      </c>
    </row>
    <row r="118" spans="1:16">
      <c r="A118" s="60" t="s">
        <v>455</v>
      </c>
      <c r="B118" s="60" t="s">
        <v>456</v>
      </c>
      <c r="C118" s="60" t="s">
        <v>47</v>
      </c>
      <c r="D118" s="61">
        <v>2512919.1150000002</v>
      </c>
      <c r="E118" s="93">
        <v>22726163</v>
      </c>
      <c r="F118" s="93">
        <v>20404090.34</v>
      </c>
      <c r="G118" s="61">
        <v>2099372.29</v>
      </c>
      <c r="H118" s="93">
        <v>18243634.18</v>
      </c>
      <c r="I118" s="93">
        <v>16628346.1</v>
      </c>
      <c r="J118" s="90">
        <f t="shared" si="36"/>
        <v>-16.456829928646552</v>
      </c>
      <c r="K118" s="90">
        <f t="shared" si="37"/>
        <v>-19.724089895861436</v>
      </c>
      <c r="L118" s="90">
        <f t="shared" si="38"/>
        <v>-18.504839848694768</v>
      </c>
      <c r="M118" s="90">
        <f t="shared" si="39"/>
        <v>9.0437304027591026</v>
      </c>
      <c r="N118" s="90">
        <f t="shared" si="40"/>
        <v>8.6900423840499474</v>
      </c>
      <c r="O118" s="90">
        <f t="shared" si="41"/>
        <v>8.1196765220992795</v>
      </c>
      <c r="P118" s="90">
        <f t="shared" si="42"/>
        <v>7.9206275986428301</v>
      </c>
    </row>
    <row r="119" spans="1:16">
      <c r="A119" s="60" t="s">
        <v>455</v>
      </c>
      <c r="B119" s="60" t="s">
        <v>456</v>
      </c>
      <c r="C119" s="60" t="s">
        <v>93</v>
      </c>
      <c r="D119" s="61">
        <v>1740</v>
      </c>
      <c r="E119" s="93">
        <v>14301.26</v>
      </c>
      <c r="F119" s="93">
        <v>12943.17</v>
      </c>
      <c r="G119" s="61">
        <v>10180</v>
      </c>
      <c r="H119" s="93">
        <v>80105.740000000005</v>
      </c>
      <c r="I119" s="93">
        <v>73080.86</v>
      </c>
      <c r="J119" s="90">
        <f t="shared" si="36"/>
        <v>485.05747126436779</v>
      </c>
      <c r="K119" s="90">
        <f t="shared" si="37"/>
        <v>460.13064583120655</v>
      </c>
      <c r="L119" s="90">
        <f t="shared" si="38"/>
        <v>464.62875786998086</v>
      </c>
      <c r="M119" s="90">
        <f t="shared" si="39"/>
        <v>8.2191149425287353</v>
      </c>
      <c r="N119" s="90">
        <f t="shared" si="40"/>
        <v>7.8689332023575647</v>
      </c>
      <c r="O119" s="90">
        <f t="shared" si="41"/>
        <v>7.4386034482758623</v>
      </c>
      <c r="P119" s="90">
        <f t="shared" si="42"/>
        <v>7.1788664047151274</v>
      </c>
    </row>
    <row r="120" spans="1:16">
      <c r="A120" s="60" t="s">
        <v>455</v>
      </c>
      <c r="B120" s="60" t="s">
        <v>456</v>
      </c>
      <c r="C120" s="60" t="s">
        <v>133</v>
      </c>
      <c r="D120" s="61"/>
      <c r="E120" s="93"/>
      <c r="F120" s="93"/>
      <c r="G120" s="61">
        <v>1135</v>
      </c>
      <c r="H120" s="93">
        <v>8662.75</v>
      </c>
      <c r="I120" s="93">
        <v>7841.13</v>
      </c>
      <c r="N120" s="90">
        <f t="shared" si="40"/>
        <v>7.6323788546255509</v>
      </c>
      <c r="P120" s="90">
        <f t="shared" si="42"/>
        <v>6.9084845814977971</v>
      </c>
    </row>
    <row r="121" spans="1:16">
      <c r="A121" s="60" t="s">
        <v>455</v>
      </c>
      <c r="B121" s="60" t="s">
        <v>456</v>
      </c>
      <c r="C121" s="60" t="s">
        <v>63</v>
      </c>
      <c r="D121" s="61"/>
      <c r="E121" s="93"/>
      <c r="F121" s="93"/>
      <c r="G121" s="61">
        <v>500</v>
      </c>
      <c r="H121" s="93">
        <v>4279.3100000000004</v>
      </c>
      <c r="I121" s="93">
        <v>3750</v>
      </c>
      <c r="N121" s="90">
        <f t="shared" si="40"/>
        <v>8.5586200000000012</v>
      </c>
      <c r="P121" s="90">
        <f t="shared" si="42"/>
        <v>7.5</v>
      </c>
    </row>
    <row r="122" spans="1:16">
      <c r="A122" s="60" t="s">
        <v>455</v>
      </c>
      <c r="B122" s="60" t="s">
        <v>456</v>
      </c>
      <c r="C122" s="60" t="s">
        <v>134</v>
      </c>
      <c r="D122" s="61"/>
      <c r="E122" s="93"/>
      <c r="F122" s="93"/>
      <c r="G122" s="61">
        <v>2750</v>
      </c>
      <c r="H122" s="93">
        <v>21628.14</v>
      </c>
      <c r="I122" s="93">
        <v>19800.05</v>
      </c>
      <c r="N122" s="90">
        <f t="shared" si="40"/>
        <v>7.8647781818181812</v>
      </c>
      <c r="P122" s="90">
        <f t="shared" si="42"/>
        <v>7.2000181818181819</v>
      </c>
    </row>
    <row r="123" spans="1:16">
      <c r="A123" s="60" t="s">
        <v>455</v>
      </c>
      <c r="B123" s="60" t="s">
        <v>456</v>
      </c>
      <c r="C123" s="60" t="s">
        <v>62</v>
      </c>
      <c r="D123" s="61">
        <v>7</v>
      </c>
      <c r="E123" s="93">
        <v>70.91</v>
      </c>
      <c r="F123" s="93">
        <v>62.55</v>
      </c>
      <c r="G123" s="61">
        <v>24780</v>
      </c>
      <c r="H123" s="93">
        <v>227144.45</v>
      </c>
      <c r="I123" s="93">
        <v>208620</v>
      </c>
      <c r="N123" s="90">
        <f t="shared" si="40"/>
        <v>9.1664426957223579</v>
      </c>
      <c r="P123" s="90">
        <f t="shared" si="42"/>
        <v>8.4188861985472148</v>
      </c>
    </row>
    <row r="124" spans="1:16">
      <c r="A124" s="60" t="s">
        <v>455</v>
      </c>
      <c r="B124" s="60" t="s">
        <v>456</v>
      </c>
      <c r="C124" s="60" t="s">
        <v>53</v>
      </c>
      <c r="D124" s="61">
        <v>2250</v>
      </c>
      <c r="E124" s="93">
        <v>24593.919999999998</v>
      </c>
      <c r="F124" s="93">
        <v>21885.65</v>
      </c>
      <c r="G124" s="61">
        <v>250</v>
      </c>
      <c r="H124" s="93">
        <v>2291.87</v>
      </c>
      <c r="I124" s="93">
        <v>1943.24</v>
      </c>
      <c r="J124" s="90">
        <f t="shared" si="36"/>
        <v>-88.888888888888886</v>
      </c>
      <c r="K124" s="90">
        <f t="shared" si="37"/>
        <v>-90.681152089622159</v>
      </c>
      <c r="L124" s="90">
        <f t="shared" si="38"/>
        <v>-91.120939976651357</v>
      </c>
      <c r="M124" s="90">
        <f t="shared" si="39"/>
        <v>10.93063111111111</v>
      </c>
      <c r="N124" s="90">
        <f t="shared" si="40"/>
        <v>9.1674799999999994</v>
      </c>
      <c r="O124" s="90">
        <f t="shared" si="41"/>
        <v>9.7269555555555556</v>
      </c>
      <c r="P124" s="90">
        <f t="shared" si="42"/>
        <v>7.7729600000000003</v>
      </c>
    </row>
    <row r="125" spans="1:16">
      <c r="A125" s="60" t="s">
        <v>455</v>
      </c>
      <c r="B125" s="60" t="s">
        <v>456</v>
      </c>
      <c r="C125" s="60" t="s">
        <v>100</v>
      </c>
      <c r="D125" s="61">
        <v>200</v>
      </c>
      <c r="E125" s="93">
        <v>1618.66</v>
      </c>
      <c r="F125" s="93">
        <v>1461.52</v>
      </c>
      <c r="G125" s="61">
        <v>480</v>
      </c>
      <c r="H125" s="93">
        <v>3996.85</v>
      </c>
      <c r="I125" s="93">
        <v>3524.36</v>
      </c>
      <c r="J125" s="90">
        <f t="shared" si="36"/>
        <v>140</v>
      </c>
      <c r="K125" s="90">
        <f t="shared" si="37"/>
        <v>146.92338106829104</v>
      </c>
      <c r="L125" s="90">
        <f t="shared" si="38"/>
        <v>141.14346707537359</v>
      </c>
      <c r="M125" s="90">
        <f t="shared" si="39"/>
        <v>8.093300000000001</v>
      </c>
      <c r="N125" s="90">
        <f t="shared" si="40"/>
        <v>8.3267708333333328</v>
      </c>
      <c r="O125" s="90">
        <f t="shared" si="41"/>
        <v>7.3075999999999999</v>
      </c>
      <c r="P125" s="90">
        <f t="shared" si="42"/>
        <v>7.3424166666666668</v>
      </c>
    </row>
    <row r="126" spans="1:16">
      <c r="A126" s="60" t="s">
        <v>455</v>
      </c>
      <c r="B126" s="60" t="s">
        <v>456</v>
      </c>
      <c r="C126" s="60" t="s">
        <v>51</v>
      </c>
      <c r="D126" s="61">
        <v>25500</v>
      </c>
      <c r="E126" s="93">
        <v>206273.65</v>
      </c>
      <c r="F126" s="93">
        <v>184305.87</v>
      </c>
      <c r="G126" s="61">
        <v>10015</v>
      </c>
      <c r="H126" s="93">
        <v>75789.240000000005</v>
      </c>
      <c r="I126" s="93">
        <v>69450.03</v>
      </c>
      <c r="J126" s="90">
        <f t="shared" si="36"/>
        <v>-60.725490196078432</v>
      </c>
      <c r="K126" s="90">
        <f t="shared" si="37"/>
        <v>-63.257914910605393</v>
      </c>
      <c r="L126" s="90">
        <f t="shared" si="38"/>
        <v>-62.318058562106572</v>
      </c>
      <c r="M126" s="90">
        <f t="shared" si="39"/>
        <v>8.0891627450980383</v>
      </c>
      <c r="N126" s="90">
        <f t="shared" si="40"/>
        <v>7.567572641038443</v>
      </c>
      <c r="O126" s="90">
        <f t="shared" si="41"/>
        <v>7.2276811764705879</v>
      </c>
      <c r="P126" s="90">
        <f t="shared" si="42"/>
        <v>6.9346010983524708</v>
      </c>
    </row>
    <row r="127" spans="1:16">
      <c r="A127" s="60" t="s">
        <v>455</v>
      </c>
      <c r="B127" s="60" t="s">
        <v>456</v>
      </c>
      <c r="C127" s="60" t="s">
        <v>55</v>
      </c>
      <c r="D127" s="61"/>
      <c r="E127" s="93"/>
      <c r="F127" s="93"/>
      <c r="G127" s="61">
        <v>10</v>
      </c>
      <c r="H127" s="93">
        <v>7.11</v>
      </c>
      <c r="I127" s="93">
        <v>6.44</v>
      </c>
      <c r="N127" s="90">
        <f t="shared" si="40"/>
        <v>0.71100000000000008</v>
      </c>
      <c r="P127" s="90">
        <f t="shared" si="42"/>
        <v>0.64400000000000002</v>
      </c>
    </row>
    <row r="128" spans="1:16">
      <c r="A128" s="60" t="s">
        <v>455</v>
      </c>
      <c r="B128" s="60" t="s">
        <v>456</v>
      </c>
      <c r="C128" s="60" t="s">
        <v>41</v>
      </c>
      <c r="D128" s="61">
        <v>207914.75</v>
      </c>
      <c r="E128" s="93">
        <v>1717798.16</v>
      </c>
      <c r="F128" s="93">
        <v>1538580.86</v>
      </c>
      <c r="G128" s="61">
        <v>134461.5</v>
      </c>
      <c r="H128" s="93">
        <v>1009481.63</v>
      </c>
      <c r="I128" s="93">
        <v>921656.39</v>
      </c>
      <c r="J128" s="90">
        <f t="shared" si="36"/>
        <v>-35.328542106800981</v>
      </c>
      <c r="K128" s="90">
        <f t="shared" si="37"/>
        <v>-41.233978851159087</v>
      </c>
      <c r="L128" s="90">
        <f t="shared" si="38"/>
        <v>-40.096980668276352</v>
      </c>
      <c r="M128" s="90">
        <f t="shared" si="39"/>
        <v>8.2620312411697583</v>
      </c>
      <c r="N128" s="90">
        <f t="shared" si="40"/>
        <v>7.5075886406145997</v>
      </c>
      <c r="O128" s="90">
        <f t="shared" si="41"/>
        <v>7.4000563211604762</v>
      </c>
      <c r="P128" s="90">
        <f t="shared" si="42"/>
        <v>6.8544259137373897</v>
      </c>
    </row>
    <row r="129" spans="1:16">
      <c r="A129" s="60" t="s">
        <v>455</v>
      </c>
      <c r="B129" s="60" t="s">
        <v>456</v>
      </c>
      <c r="C129" s="60" t="s">
        <v>60</v>
      </c>
      <c r="D129" s="61">
        <v>8</v>
      </c>
      <c r="E129" s="93">
        <v>72.34</v>
      </c>
      <c r="F129" s="93">
        <v>64</v>
      </c>
      <c r="G129" s="61"/>
      <c r="H129" s="93"/>
      <c r="I129" s="93"/>
      <c r="J129" s="90">
        <f t="shared" si="36"/>
        <v>-100</v>
      </c>
      <c r="K129" s="90">
        <f t="shared" si="37"/>
        <v>-100</v>
      </c>
      <c r="L129" s="90">
        <f t="shared" si="38"/>
        <v>-100</v>
      </c>
      <c r="M129" s="90">
        <f t="shared" si="39"/>
        <v>9.0425000000000004</v>
      </c>
      <c r="N129" s="90" t="e">
        <f t="shared" si="40"/>
        <v>#DIV/0!</v>
      </c>
      <c r="O129" s="90">
        <f t="shared" si="41"/>
        <v>8</v>
      </c>
      <c r="P129" s="90" t="e">
        <f t="shared" si="42"/>
        <v>#DIV/0!</v>
      </c>
    </row>
    <row r="130" spans="1:16">
      <c r="A130" s="60" t="s">
        <v>455</v>
      </c>
      <c r="B130" s="60" t="s">
        <v>456</v>
      </c>
      <c r="C130" s="60" t="s">
        <v>42</v>
      </c>
      <c r="D130" s="61"/>
      <c r="E130" s="93"/>
      <c r="F130" s="93"/>
      <c r="G130" s="61">
        <v>500</v>
      </c>
      <c r="H130" s="93">
        <v>3648.67</v>
      </c>
      <c r="I130" s="93">
        <v>3346</v>
      </c>
      <c r="N130" s="90">
        <f t="shared" si="40"/>
        <v>7.2973400000000002</v>
      </c>
      <c r="P130" s="90">
        <f t="shared" si="42"/>
        <v>6.6920000000000002</v>
      </c>
    </row>
    <row r="131" spans="1:16">
      <c r="A131" s="60" t="s">
        <v>455</v>
      </c>
      <c r="B131" s="60" t="s">
        <v>456</v>
      </c>
      <c r="C131" s="60" t="s">
        <v>102</v>
      </c>
      <c r="D131" s="61">
        <v>200</v>
      </c>
      <c r="E131" s="93">
        <v>1660</v>
      </c>
      <c r="F131" s="93">
        <v>1499.99</v>
      </c>
      <c r="G131" s="61"/>
      <c r="H131" s="93"/>
      <c r="I131" s="93"/>
      <c r="J131" s="90">
        <f t="shared" si="36"/>
        <v>-100</v>
      </c>
      <c r="K131" s="90">
        <f t="shared" si="37"/>
        <v>-100</v>
      </c>
      <c r="L131" s="90">
        <f t="shared" si="38"/>
        <v>-100</v>
      </c>
      <c r="M131" s="90">
        <f t="shared" si="39"/>
        <v>8.3000000000000007</v>
      </c>
      <c r="N131" s="90" t="e">
        <f t="shared" si="40"/>
        <v>#DIV/0!</v>
      </c>
      <c r="O131" s="90">
        <f t="shared" si="41"/>
        <v>7.4999500000000001</v>
      </c>
      <c r="P131" s="90" t="e">
        <f t="shared" si="42"/>
        <v>#DIV/0!</v>
      </c>
    </row>
    <row r="132" spans="1:16">
      <c r="A132" s="60" t="s">
        <v>455</v>
      </c>
      <c r="B132" s="60" t="s">
        <v>456</v>
      </c>
      <c r="C132" s="60" t="s">
        <v>94</v>
      </c>
      <c r="D132" s="61"/>
      <c r="E132" s="93"/>
      <c r="F132" s="93"/>
      <c r="G132" s="61">
        <v>1176</v>
      </c>
      <c r="H132" s="93">
        <v>2926.97</v>
      </c>
      <c r="I132" s="93">
        <v>2763.6</v>
      </c>
      <c r="N132" s="90">
        <f t="shared" si="40"/>
        <v>2.4889200680272108</v>
      </c>
      <c r="P132" s="90">
        <f t="shared" si="42"/>
        <v>2.35</v>
      </c>
    </row>
    <row r="133" spans="1:16">
      <c r="A133" s="60" t="s">
        <v>455</v>
      </c>
      <c r="B133" s="60" t="s">
        <v>456</v>
      </c>
      <c r="C133" s="60" t="s">
        <v>70</v>
      </c>
      <c r="D133" s="61">
        <v>600</v>
      </c>
      <c r="E133" s="93">
        <v>5322.02</v>
      </c>
      <c r="F133" s="93">
        <v>4726.62</v>
      </c>
      <c r="G133" s="61">
        <v>3400</v>
      </c>
      <c r="H133" s="93">
        <v>21502.12</v>
      </c>
      <c r="I133" s="93">
        <v>19278.53</v>
      </c>
      <c r="J133" s="90">
        <f t="shared" si="36"/>
        <v>466.66666666666669</v>
      </c>
      <c r="K133" s="90">
        <f t="shared" si="37"/>
        <v>304.0217812033776</v>
      </c>
      <c r="L133" s="90">
        <f t="shared" si="38"/>
        <v>307.87137531682259</v>
      </c>
      <c r="M133" s="90">
        <f t="shared" si="39"/>
        <v>8.8700333333333337</v>
      </c>
      <c r="N133" s="90">
        <f t="shared" si="40"/>
        <v>6.3241529411764699</v>
      </c>
      <c r="O133" s="90">
        <f t="shared" si="41"/>
        <v>7.8776999999999999</v>
      </c>
      <c r="P133" s="90">
        <f t="shared" si="42"/>
        <v>5.6701558823529412</v>
      </c>
    </row>
    <row r="134" spans="1:16">
      <c r="A134" s="60" t="s">
        <v>455</v>
      </c>
      <c r="B134" s="60" t="s">
        <v>456</v>
      </c>
      <c r="C134" s="60" t="s">
        <v>66</v>
      </c>
      <c r="D134" s="61">
        <v>16896</v>
      </c>
      <c r="E134" s="93">
        <v>137149.09</v>
      </c>
      <c r="F134" s="93">
        <v>121112.19</v>
      </c>
      <c r="G134" s="61"/>
      <c r="H134" s="93"/>
      <c r="I134" s="93"/>
      <c r="J134" s="90">
        <f t="shared" si="36"/>
        <v>-100</v>
      </c>
      <c r="L134" s="90">
        <f t="shared" si="38"/>
        <v>-100</v>
      </c>
      <c r="M134" s="90">
        <f t="shared" si="39"/>
        <v>8.1172520123106064</v>
      </c>
      <c r="N134" s="90" t="e">
        <f t="shared" si="40"/>
        <v>#DIV/0!</v>
      </c>
      <c r="O134" s="90">
        <f t="shared" si="41"/>
        <v>7.1680983664772731</v>
      </c>
      <c r="P134" s="90" t="e">
        <f t="shared" si="42"/>
        <v>#DIV/0!</v>
      </c>
    </row>
    <row r="135" spans="1:16">
      <c r="A135" s="60" t="s">
        <v>455</v>
      </c>
      <c r="B135" s="60" t="s">
        <v>456</v>
      </c>
      <c r="C135" s="60" t="s">
        <v>178</v>
      </c>
      <c r="D135" s="61"/>
      <c r="E135" s="93"/>
      <c r="F135" s="93"/>
      <c r="G135" s="61">
        <v>3150</v>
      </c>
      <c r="H135" s="93">
        <v>26656.06</v>
      </c>
      <c r="I135" s="93">
        <v>25137</v>
      </c>
      <c r="N135" s="90">
        <f t="shared" si="40"/>
        <v>8.4622412698412699</v>
      </c>
      <c r="P135" s="90">
        <f t="shared" si="42"/>
        <v>7.98</v>
      </c>
    </row>
    <row r="136" spans="1:16">
      <c r="A136" s="60" t="s">
        <v>455</v>
      </c>
      <c r="B136" s="60" t="s">
        <v>456</v>
      </c>
      <c r="C136" s="60" t="s">
        <v>352</v>
      </c>
      <c r="D136" s="61"/>
      <c r="E136" s="93"/>
      <c r="F136" s="93"/>
      <c r="G136" s="61">
        <v>2000</v>
      </c>
      <c r="H136" s="93">
        <v>16221.07</v>
      </c>
      <c r="I136" s="93">
        <v>14864.78</v>
      </c>
      <c r="N136" s="90">
        <f t="shared" si="40"/>
        <v>8.1105350000000005</v>
      </c>
      <c r="P136" s="90">
        <f t="shared" si="42"/>
        <v>7.4323900000000007</v>
      </c>
    </row>
    <row r="137" spans="1:16">
      <c r="A137" s="60" t="s">
        <v>455</v>
      </c>
      <c r="B137" s="60" t="s">
        <v>456</v>
      </c>
      <c r="C137" s="60" t="s">
        <v>43</v>
      </c>
      <c r="D137" s="61"/>
      <c r="E137" s="93"/>
      <c r="F137" s="93"/>
      <c r="G137" s="61">
        <v>35</v>
      </c>
      <c r="H137" s="93">
        <v>285.55</v>
      </c>
      <c r="I137" s="93">
        <v>268.83</v>
      </c>
      <c r="N137" s="90">
        <f t="shared" si="40"/>
        <v>8.1585714285714293</v>
      </c>
      <c r="P137" s="90">
        <f t="shared" si="42"/>
        <v>7.6808571428571426</v>
      </c>
    </row>
    <row r="138" spans="1:16" s="96" customFormat="1">
      <c r="A138" s="83"/>
      <c r="B138" s="83"/>
      <c r="C138" s="83"/>
      <c r="D138" s="95">
        <f>SUM(D118:D137)</f>
        <v>2768234.8650000002</v>
      </c>
      <c r="E138" s="95">
        <f t="shared" ref="E138:I138" si="44">SUM(E118:E137)</f>
        <v>24835023.010000002</v>
      </c>
      <c r="F138" s="95">
        <f t="shared" si="44"/>
        <v>22290732.760000002</v>
      </c>
      <c r="G138" s="95">
        <f t="shared" si="44"/>
        <v>2294194.79</v>
      </c>
      <c r="H138" s="95">
        <f t="shared" si="44"/>
        <v>19748261.709999997</v>
      </c>
      <c r="I138" s="95">
        <f t="shared" si="44"/>
        <v>18003677.340000004</v>
      </c>
      <c r="J138" s="90">
        <f t="shared" si="36"/>
        <v>-17.124272257151855</v>
      </c>
      <c r="K138" s="90">
        <f t="shared" si="37"/>
        <v>-20.48220892709374</v>
      </c>
      <c r="L138" s="90">
        <f t="shared" si="38"/>
        <v>-19.232456223659817</v>
      </c>
      <c r="M138" s="90">
        <f t="shared" si="39"/>
        <v>8.9714291673730511</v>
      </c>
      <c r="N138" s="90">
        <f t="shared" si="40"/>
        <v>8.6079271891293931</v>
      </c>
      <c r="O138" s="90">
        <f t="shared" si="41"/>
        <v>8.0523271496329478</v>
      </c>
      <c r="P138" s="90">
        <f t="shared" si="42"/>
        <v>7.8474929062148222</v>
      </c>
    </row>
    <row r="139" spans="1:16">
      <c r="J139" s="97"/>
      <c r="K139" s="98"/>
      <c r="L139" s="98"/>
      <c r="M139" s="98"/>
      <c r="N139" s="98"/>
      <c r="O139" s="98"/>
      <c r="P139" s="98"/>
    </row>
    <row r="140" spans="1:16" s="88" customFormat="1">
      <c r="A140" s="171" t="s">
        <v>826</v>
      </c>
      <c r="B140" s="171"/>
      <c r="C140" s="128"/>
      <c r="D140" s="128"/>
      <c r="E140" s="128"/>
      <c r="F140" s="128"/>
      <c r="G140" s="89"/>
      <c r="H140" s="89"/>
      <c r="I140" s="89"/>
      <c r="J140" s="97"/>
      <c r="K140" s="98"/>
      <c r="L140" s="98"/>
      <c r="M140" s="98"/>
      <c r="N140" s="98"/>
      <c r="O140" s="98"/>
      <c r="P140" s="98"/>
    </row>
    <row r="141" spans="1:16" ht="21">
      <c r="A141" s="84" t="s">
        <v>125</v>
      </c>
      <c r="B141" s="84" t="s">
        <v>126</v>
      </c>
      <c r="C141" s="84" t="s">
        <v>127</v>
      </c>
      <c r="D141" s="55" t="s">
        <v>683</v>
      </c>
      <c r="E141" s="55" t="s">
        <v>684</v>
      </c>
      <c r="F141" s="85" t="s">
        <v>706</v>
      </c>
      <c r="G141" s="55" t="s">
        <v>740</v>
      </c>
      <c r="H141" s="55" t="s">
        <v>741</v>
      </c>
      <c r="I141" s="85" t="s">
        <v>794</v>
      </c>
      <c r="J141" s="86" t="s">
        <v>78</v>
      </c>
      <c r="K141" s="87" t="s">
        <v>79</v>
      </c>
      <c r="L141" s="87" t="s">
        <v>656</v>
      </c>
      <c r="M141" s="87" t="s">
        <v>685</v>
      </c>
      <c r="N141" s="87" t="s">
        <v>743</v>
      </c>
      <c r="O141" s="87" t="s">
        <v>686</v>
      </c>
      <c r="P141" s="87" t="s">
        <v>744</v>
      </c>
    </row>
    <row r="142" spans="1:16">
      <c r="A142" s="60" t="s">
        <v>515</v>
      </c>
      <c r="B142" s="60" t="s">
        <v>516</v>
      </c>
      <c r="C142" s="60" t="s">
        <v>62</v>
      </c>
      <c r="D142" s="94"/>
      <c r="E142" s="94"/>
      <c r="F142" s="94"/>
      <c r="G142" s="61">
        <v>17.8</v>
      </c>
      <c r="H142" s="93">
        <v>25940</v>
      </c>
      <c r="I142" s="93">
        <v>23291.74</v>
      </c>
      <c r="N142" s="90">
        <f>H142/G142</f>
        <v>1457.3033707865168</v>
      </c>
      <c r="P142" s="90">
        <f>I142/G142</f>
        <v>1308.5247191011235</v>
      </c>
    </row>
    <row r="143" spans="1:16">
      <c r="A143" s="60" t="s">
        <v>515</v>
      </c>
      <c r="B143" s="60" t="s">
        <v>516</v>
      </c>
      <c r="C143" s="60" t="s">
        <v>850</v>
      </c>
      <c r="D143" s="94"/>
      <c r="E143" s="94"/>
      <c r="F143" s="94"/>
      <c r="G143" s="61">
        <v>180.9</v>
      </c>
      <c r="H143" s="93">
        <v>331000</v>
      </c>
      <c r="I143" s="93">
        <v>281605.46999999997</v>
      </c>
      <c r="N143" s="90">
        <f t="shared" ref="N143:N173" si="45">H143/G143</f>
        <v>1829.7401879491431</v>
      </c>
      <c r="P143" s="90">
        <f t="shared" ref="P143:P174" si="46">I143/G143</f>
        <v>1556.6913764510778</v>
      </c>
    </row>
    <row r="144" spans="1:16">
      <c r="A144" s="60" t="s">
        <v>515</v>
      </c>
      <c r="B144" s="60" t="s">
        <v>516</v>
      </c>
      <c r="C144" s="60" t="s">
        <v>151</v>
      </c>
      <c r="D144" s="94">
        <v>750</v>
      </c>
      <c r="E144" s="94">
        <v>141183.88</v>
      </c>
      <c r="F144" s="94">
        <v>125144.22</v>
      </c>
      <c r="G144" s="61">
        <v>250</v>
      </c>
      <c r="H144" s="93">
        <v>44518.28</v>
      </c>
      <c r="I144" s="93">
        <v>37948</v>
      </c>
      <c r="J144" s="90">
        <f t="shared" ref="J144:J192" si="47">(G144-D144)*100/D144</f>
        <v>-66.666666666666671</v>
      </c>
      <c r="K144" s="90">
        <f t="shared" ref="K144:K174" si="48">(H144-E144)*100/E144</f>
        <v>-68.467873244452548</v>
      </c>
      <c r="L144" s="90">
        <f t="shared" ref="L144:L203" si="49">(I144-F144)*100/F144</f>
        <v>-69.676585942203317</v>
      </c>
      <c r="M144" s="90">
        <f t="shared" ref="M144:M172" si="50">E144/D144</f>
        <v>188.24517333333333</v>
      </c>
      <c r="N144" s="90">
        <f t="shared" si="45"/>
        <v>178.07311999999999</v>
      </c>
      <c r="O144" s="90">
        <f t="shared" ref="O144:O183" si="51">F144/D144</f>
        <v>166.85896</v>
      </c>
      <c r="P144" s="90">
        <f t="shared" si="46"/>
        <v>151.792</v>
      </c>
    </row>
    <row r="145" spans="1:16">
      <c r="A145" s="60" t="s">
        <v>515</v>
      </c>
      <c r="B145" s="60" t="s">
        <v>516</v>
      </c>
      <c r="C145" s="60" t="s">
        <v>49</v>
      </c>
      <c r="D145" s="94"/>
      <c r="E145" s="94"/>
      <c r="F145" s="94"/>
      <c r="G145" s="61">
        <v>2</v>
      </c>
      <c r="H145" s="93">
        <v>2800</v>
      </c>
      <c r="I145" s="93">
        <v>2627</v>
      </c>
      <c r="N145" s="90">
        <f t="shared" si="45"/>
        <v>1400</v>
      </c>
      <c r="P145" s="90">
        <f t="shared" si="46"/>
        <v>1313.5</v>
      </c>
    </row>
    <row r="146" spans="1:16">
      <c r="A146" s="60" t="s">
        <v>515</v>
      </c>
      <c r="B146" s="60" t="s">
        <v>516</v>
      </c>
      <c r="C146" s="60" t="s">
        <v>604</v>
      </c>
      <c r="D146" s="94">
        <v>20325</v>
      </c>
      <c r="E146" s="94">
        <v>862541.04</v>
      </c>
      <c r="F146" s="94">
        <v>763856.62</v>
      </c>
      <c r="G146" s="61">
        <v>6425</v>
      </c>
      <c r="H146" s="93">
        <v>280993.3</v>
      </c>
      <c r="I146" s="93">
        <v>248528.45</v>
      </c>
      <c r="J146" s="90">
        <f t="shared" si="47"/>
        <v>-68.388683886838862</v>
      </c>
      <c r="K146" s="90">
        <f t="shared" si="48"/>
        <v>-67.422616783544584</v>
      </c>
      <c r="L146" s="90">
        <f t="shared" si="49"/>
        <v>-67.463992129831908</v>
      </c>
      <c r="M146" s="90">
        <f t="shared" si="50"/>
        <v>42.437443542435425</v>
      </c>
      <c r="N146" s="90">
        <f t="shared" si="45"/>
        <v>43.734365758754862</v>
      </c>
      <c r="O146" s="90">
        <f t="shared" si="51"/>
        <v>37.58212152521525</v>
      </c>
      <c r="P146" s="90">
        <f t="shared" si="46"/>
        <v>38.681470817120626</v>
      </c>
    </row>
    <row r="147" spans="1:16">
      <c r="A147" s="60" t="s">
        <v>412</v>
      </c>
      <c r="B147" s="60" t="s">
        <v>413</v>
      </c>
      <c r="C147" s="60" t="s">
        <v>47</v>
      </c>
      <c r="D147" s="94">
        <v>430472</v>
      </c>
      <c r="E147" s="94">
        <v>2368255.9500000002</v>
      </c>
      <c r="F147" s="94">
        <v>2122180.89</v>
      </c>
      <c r="G147" s="61">
        <v>244978</v>
      </c>
      <c r="H147" s="93">
        <v>1274807.3</v>
      </c>
      <c r="I147" s="93">
        <v>1160945.0900000001</v>
      </c>
      <c r="J147" s="90">
        <f t="shared" si="47"/>
        <v>-43.090839822334551</v>
      </c>
      <c r="K147" s="90">
        <f t="shared" si="48"/>
        <v>-46.171050472817349</v>
      </c>
      <c r="L147" s="90">
        <f t="shared" si="49"/>
        <v>-45.294715663941346</v>
      </c>
      <c r="M147" s="90">
        <f t="shared" si="50"/>
        <v>5.5015330846140982</v>
      </c>
      <c r="N147" s="90">
        <f t="shared" si="45"/>
        <v>5.2037623786625744</v>
      </c>
      <c r="O147" s="90">
        <f t="shared" si="51"/>
        <v>4.9298929779404936</v>
      </c>
      <c r="P147" s="90">
        <f t="shared" si="46"/>
        <v>4.7389769285405228</v>
      </c>
    </row>
    <row r="148" spans="1:16">
      <c r="A148" s="60" t="s">
        <v>412</v>
      </c>
      <c r="B148" s="60" t="s">
        <v>413</v>
      </c>
      <c r="C148" s="60" t="s">
        <v>86</v>
      </c>
      <c r="D148" s="94">
        <v>132984</v>
      </c>
      <c r="E148" s="94">
        <v>731129.56</v>
      </c>
      <c r="F148" s="94">
        <v>653343.68000000005</v>
      </c>
      <c r="G148" s="61">
        <v>167022</v>
      </c>
      <c r="H148" s="93">
        <v>888465.1</v>
      </c>
      <c r="I148" s="93">
        <v>790597.7</v>
      </c>
      <c r="J148" s="90">
        <f t="shared" si="47"/>
        <v>25.595560368164591</v>
      </c>
      <c r="K148" s="90">
        <f t="shared" si="48"/>
        <v>21.51951563824063</v>
      </c>
      <c r="L148" s="90">
        <f t="shared" si="49"/>
        <v>21.007935670243246</v>
      </c>
      <c r="M148" s="90">
        <f t="shared" si="50"/>
        <v>5.4978761354749448</v>
      </c>
      <c r="N148" s="90">
        <f t="shared" si="45"/>
        <v>5.3194495335943763</v>
      </c>
      <c r="O148" s="90">
        <f t="shared" si="51"/>
        <v>4.9129495277627386</v>
      </c>
      <c r="P148" s="90">
        <f t="shared" si="46"/>
        <v>4.7334943899606037</v>
      </c>
    </row>
    <row r="149" spans="1:16">
      <c r="A149" s="60" t="s">
        <v>412</v>
      </c>
      <c r="B149" s="60" t="s">
        <v>413</v>
      </c>
      <c r="C149" s="60" t="s">
        <v>93</v>
      </c>
      <c r="D149" s="94"/>
      <c r="E149" s="94"/>
      <c r="F149" s="94"/>
      <c r="G149" s="61">
        <v>5404</v>
      </c>
      <c r="H149" s="93">
        <v>23961.67</v>
      </c>
      <c r="I149" s="93">
        <v>22588.53</v>
      </c>
      <c r="N149" s="90">
        <f t="shared" si="45"/>
        <v>4.434061806069578</v>
      </c>
      <c r="P149" s="90">
        <f t="shared" si="46"/>
        <v>4.1799648408586227</v>
      </c>
    </row>
    <row r="150" spans="1:16">
      <c r="A150" s="60" t="s">
        <v>412</v>
      </c>
      <c r="B150" s="60" t="s">
        <v>413</v>
      </c>
      <c r="C150" s="60" t="s">
        <v>59</v>
      </c>
      <c r="D150" s="94">
        <v>5740</v>
      </c>
      <c r="E150" s="94">
        <v>37084.03</v>
      </c>
      <c r="F150" s="94">
        <v>33251</v>
      </c>
      <c r="G150" s="61">
        <v>4250</v>
      </c>
      <c r="H150" s="93">
        <v>24881.18</v>
      </c>
      <c r="I150" s="93">
        <v>23039.599999999999</v>
      </c>
      <c r="J150" s="90">
        <f t="shared" si="47"/>
        <v>-25.958188153310104</v>
      </c>
      <c r="K150" s="90">
        <f t="shared" si="48"/>
        <v>-32.905943609688585</v>
      </c>
      <c r="L150" s="90">
        <f t="shared" si="49"/>
        <v>-30.710053832967432</v>
      </c>
      <c r="M150" s="90">
        <f t="shared" si="50"/>
        <v>6.4606324041811849</v>
      </c>
      <c r="N150" s="90">
        <f t="shared" si="45"/>
        <v>5.8543952941176469</v>
      </c>
      <c r="O150" s="90">
        <f t="shared" si="51"/>
        <v>5.7928571428571427</v>
      </c>
      <c r="P150" s="90">
        <f t="shared" si="46"/>
        <v>5.421082352941176</v>
      </c>
    </row>
    <row r="151" spans="1:16">
      <c r="A151" s="60" t="s">
        <v>412</v>
      </c>
      <c r="B151" s="60" t="s">
        <v>413</v>
      </c>
      <c r="C151" s="60" t="s">
        <v>63</v>
      </c>
      <c r="D151" s="94"/>
      <c r="E151" s="94"/>
      <c r="F151" s="94"/>
      <c r="G151" s="61">
        <v>8</v>
      </c>
      <c r="H151" s="93">
        <v>1.17</v>
      </c>
      <c r="I151" s="93">
        <v>1.1000000000000001</v>
      </c>
      <c r="N151" s="90">
        <f t="shared" si="45"/>
        <v>0.14624999999999999</v>
      </c>
      <c r="P151" s="90">
        <f t="shared" si="46"/>
        <v>0.13750000000000001</v>
      </c>
    </row>
    <row r="152" spans="1:16">
      <c r="A152" s="60" t="s">
        <v>412</v>
      </c>
      <c r="B152" s="60" t="s">
        <v>413</v>
      </c>
      <c r="C152" s="60" t="s">
        <v>134</v>
      </c>
      <c r="D152" s="94">
        <v>481260</v>
      </c>
      <c r="E152" s="94">
        <v>2895877.22</v>
      </c>
      <c r="F152" s="94">
        <v>2598600.19</v>
      </c>
      <c r="G152" s="61">
        <v>557568</v>
      </c>
      <c r="H152" s="93">
        <v>3173052.19</v>
      </c>
      <c r="I152" s="93">
        <v>2894170.11</v>
      </c>
      <c r="J152" s="90">
        <f t="shared" si="47"/>
        <v>15.855878319411545</v>
      </c>
      <c r="K152" s="90">
        <f t="shared" si="48"/>
        <v>9.5713647003307596</v>
      </c>
      <c r="L152" s="90">
        <f t="shared" si="49"/>
        <v>11.374197582891732</v>
      </c>
      <c r="M152" s="90">
        <f t="shared" si="50"/>
        <v>6.0172821759547857</v>
      </c>
      <c r="N152" s="90">
        <f t="shared" si="45"/>
        <v>5.6908793008207068</v>
      </c>
      <c r="O152" s="90">
        <f t="shared" si="51"/>
        <v>5.399576507501143</v>
      </c>
      <c r="P152" s="90">
        <f t="shared" si="46"/>
        <v>5.1907033940254816</v>
      </c>
    </row>
    <row r="153" spans="1:16">
      <c r="A153" s="60" t="s">
        <v>412</v>
      </c>
      <c r="B153" s="60" t="s">
        <v>413</v>
      </c>
      <c r="C153" s="60" t="s">
        <v>62</v>
      </c>
      <c r="D153" s="94">
        <v>1077327</v>
      </c>
      <c r="E153" s="94">
        <v>6751121.75</v>
      </c>
      <c r="F153" s="94">
        <v>6053005.2000000002</v>
      </c>
      <c r="G153" s="61">
        <v>1481646.5</v>
      </c>
      <c r="H153" s="93">
        <v>8501937.9000000004</v>
      </c>
      <c r="I153" s="93">
        <v>7666349.9699999997</v>
      </c>
      <c r="J153" s="90">
        <f t="shared" si="47"/>
        <v>37.529877186778016</v>
      </c>
      <c r="K153" s="90">
        <f t="shared" si="48"/>
        <v>25.933707239096975</v>
      </c>
      <c r="L153" s="90">
        <f t="shared" si="49"/>
        <v>26.653616124433519</v>
      </c>
      <c r="M153" s="90">
        <f t="shared" si="50"/>
        <v>6.2665483646098163</v>
      </c>
      <c r="N153" s="90">
        <f t="shared" si="45"/>
        <v>5.7381689222091774</v>
      </c>
      <c r="O153" s="90">
        <f t="shared" si="51"/>
        <v>5.6185403317655647</v>
      </c>
      <c r="P153" s="90">
        <f t="shared" si="46"/>
        <v>5.1742098874461622</v>
      </c>
    </row>
    <row r="154" spans="1:16">
      <c r="A154" s="60" t="s">
        <v>412</v>
      </c>
      <c r="B154" s="60" t="s">
        <v>413</v>
      </c>
      <c r="C154" s="60" t="s">
        <v>53</v>
      </c>
      <c r="D154" s="94">
        <v>1945054.68</v>
      </c>
      <c r="E154" s="94">
        <v>10638349.26</v>
      </c>
      <c r="F154" s="94">
        <v>9541627.1300000008</v>
      </c>
      <c r="G154" s="61">
        <v>1982741.8</v>
      </c>
      <c r="H154" s="93">
        <v>10166300.26</v>
      </c>
      <c r="I154" s="93">
        <v>9161885.6699999999</v>
      </c>
      <c r="J154" s="90">
        <f t="shared" si="47"/>
        <v>1.9375866595174647</v>
      </c>
      <c r="K154" s="90">
        <f t="shared" si="48"/>
        <v>-4.437239166182442</v>
      </c>
      <c r="L154" s="90">
        <f t="shared" si="49"/>
        <v>-3.9798396523591766</v>
      </c>
      <c r="M154" s="90">
        <f t="shared" si="50"/>
        <v>5.4694345456653179</v>
      </c>
      <c r="N154" s="90">
        <f t="shared" si="45"/>
        <v>5.1273949336217148</v>
      </c>
      <c r="O154" s="90">
        <f t="shared" si="51"/>
        <v>4.9055829782636247</v>
      </c>
      <c r="P154" s="90">
        <f t="shared" si="46"/>
        <v>4.6208163211165463</v>
      </c>
    </row>
    <row r="155" spans="1:16">
      <c r="A155" s="60" t="s">
        <v>412</v>
      </c>
      <c r="B155" s="60" t="s">
        <v>413</v>
      </c>
      <c r="C155" s="60" t="s">
        <v>81</v>
      </c>
      <c r="D155" s="94">
        <v>51304</v>
      </c>
      <c r="E155" s="94">
        <v>294842.38</v>
      </c>
      <c r="F155" s="94">
        <v>263782.18</v>
      </c>
      <c r="G155" s="61">
        <v>96238</v>
      </c>
      <c r="H155" s="93">
        <v>516377.01</v>
      </c>
      <c r="I155" s="93">
        <v>464576.82</v>
      </c>
      <c r="J155" s="90">
        <f t="shared" si="47"/>
        <v>87.58381412755341</v>
      </c>
      <c r="K155" s="90">
        <f t="shared" si="48"/>
        <v>75.136630629558752</v>
      </c>
      <c r="L155" s="90">
        <f t="shared" si="49"/>
        <v>76.121381664220081</v>
      </c>
      <c r="M155" s="90">
        <f t="shared" si="50"/>
        <v>5.7469667082488698</v>
      </c>
      <c r="N155" s="90">
        <f t="shared" si="45"/>
        <v>5.3656249090795738</v>
      </c>
      <c r="O155" s="90">
        <f t="shared" si="51"/>
        <v>5.1415519257757678</v>
      </c>
      <c r="P155" s="90">
        <f t="shared" si="46"/>
        <v>4.8273740102662153</v>
      </c>
    </row>
    <row r="156" spans="1:16">
      <c r="A156" s="60" t="s">
        <v>412</v>
      </c>
      <c r="B156" s="60" t="s">
        <v>413</v>
      </c>
      <c r="C156" s="60" t="s">
        <v>672</v>
      </c>
      <c r="D156" s="94">
        <v>1490</v>
      </c>
      <c r="E156" s="94">
        <v>7396.42</v>
      </c>
      <c r="F156" s="94">
        <v>6834.96</v>
      </c>
      <c r="G156" s="61"/>
      <c r="H156" s="93"/>
      <c r="I156" s="93"/>
      <c r="J156" s="90">
        <f t="shared" si="47"/>
        <v>-100</v>
      </c>
      <c r="K156" s="90">
        <f t="shared" si="48"/>
        <v>-100</v>
      </c>
      <c r="L156" s="90">
        <f t="shared" si="49"/>
        <v>-100</v>
      </c>
      <c r="M156" s="90">
        <f t="shared" si="50"/>
        <v>4.964040268456376</v>
      </c>
      <c r="O156" s="90">
        <f t="shared" si="51"/>
        <v>4.5872214765100674</v>
      </c>
    </row>
    <row r="157" spans="1:16">
      <c r="A157" s="60" t="s">
        <v>412</v>
      </c>
      <c r="B157" s="60" t="s">
        <v>413</v>
      </c>
      <c r="C157" s="60" t="s">
        <v>55</v>
      </c>
      <c r="D157" s="94">
        <v>51750</v>
      </c>
      <c r="E157" s="94">
        <v>344923.45</v>
      </c>
      <c r="F157" s="94">
        <v>306805.86</v>
      </c>
      <c r="G157" s="61">
        <v>244480.2</v>
      </c>
      <c r="H157" s="93">
        <v>1273447.3600000001</v>
      </c>
      <c r="I157" s="93">
        <v>1147916.52</v>
      </c>
      <c r="J157" s="90">
        <f t="shared" si="47"/>
        <v>372.42550724637681</v>
      </c>
      <c r="K157" s="90">
        <f t="shared" si="48"/>
        <v>269.19709576139292</v>
      </c>
      <c r="L157" s="90">
        <f t="shared" si="49"/>
        <v>274.15078056201406</v>
      </c>
      <c r="M157" s="90">
        <f t="shared" si="50"/>
        <v>6.6651874396135264</v>
      </c>
      <c r="N157" s="90">
        <f t="shared" si="45"/>
        <v>5.208795477097941</v>
      </c>
      <c r="O157" s="90">
        <f t="shared" si="51"/>
        <v>5.9286156521739128</v>
      </c>
      <c r="P157" s="90">
        <f t="shared" si="46"/>
        <v>4.6953353277688743</v>
      </c>
    </row>
    <row r="158" spans="1:16">
      <c r="A158" s="60" t="s">
        <v>412</v>
      </c>
      <c r="B158" s="60" t="s">
        <v>413</v>
      </c>
      <c r="C158" s="60" t="s">
        <v>612</v>
      </c>
      <c r="D158" s="94">
        <v>230</v>
      </c>
      <c r="E158" s="94">
        <v>1512.8</v>
      </c>
      <c r="F158" s="94">
        <v>1358.43</v>
      </c>
      <c r="G158" s="61"/>
      <c r="H158" s="93"/>
      <c r="I158" s="93"/>
      <c r="J158" s="90">
        <f t="shared" si="47"/>
        <v>-100</v>
      </c>
      <c r="K158" s="90">
        <f t="shared" si="48"/>
        <v>-100</v>
      </c>
      <c r="L158" s="90">
        <f t="shared" si="49"/>
        <v>-100</v>
      </c>
      <c r="M158" s="90">
        <f t="shared" si="50"/>
        <v>6.5773913043478256</v>
      </c>
      <c r="O158" s="90">
        <f t="shared" si="51"/>
        <v>5.9062173913043479</v>
      </c>
    </row>
    <row r="159" spans="1:16">
      <c r="A159" s="60" t="s">
        <v>412</v>
      </c>
      <c r="B159" s="60" t="s">
        <v>413</v>
      </c>
      <c r="C159" s="60" t="s">
        <v>41</v>
      </c>
      <c r="D159" s="94">
        <v>3294134.5</v>
      </c>
      <c r="E159" s="94">
        <v>19805918.390000001</v>
      </c>
      <c r="F159" s="94">
        <v>17740516.960000001</v>
      </c>
      <c r="G159" s="61">
        <v>4217364</v>
      </c>
      <c r="H159" s="93">
        <v>23016340.420000002</v>
      </c>
      <c r="I159" s="93">
        <v>20793431.34</v>
      </c>
      <c r="J159" s="90">
        <f t="shared" si="47"/>
        <v>28.026466436024393</v>
      </c>
      <c r="K159" s="90">
        <f t="shared" si="48"/>
        <v>16.209407545680598</v>
      </c>
      <c r="L159" s="90">
        <f t="shared" si="49"/>
        <v>17.208711487289143</v>
      </c>
      <c r="M159" s="90">
        <f t="shared" si="50"/>
        <v>6.0124801795433678</v>
      </c>
      <c r="N159" s="90">
        <f t="shared" si="45"/>
        <v>5.4575181132100532</v>
      </c>
      <c r="O159" s="90">
        <f t="shared" si="51"/>
        <v>5.3854865246091199</v>
      </c>
      <c r="P159" s="90">
        <f t="shared" si="46"/>
        <v>4.9304331663095713</v>
      </c>
    </row>
    <row r="160" spans="1:16">
      <c r="A160" s="60" t="s">
        <v>412</v>
      </c>
      <c r="B160" s="60" t="s">
        <v>413</v>
      </c>
      <c r="C160" s="60" t="s">
        <v>44</v>
      </c>
      <c r="D160" s="94">
        <v>1129612</v>
      </c>
      <c r="E160" s="94">
        <v>5767439.3300000001</v>
      </c>
      <c r="F160" s="94">
        <v>5177043.84</v>
      </c>
      <c r="G160" s="61">
        <v>1535258</v>
      </c>
      <c r="H160" s="93">
        <v>7353641.1699999999</v>
      </c>
      <c r="I160" s="93">
        <v>6637738.9299999997</v>
      </c>
      <c r="J160" s="90">
        <f t="shared" si="47"/>
        <v>35.910206336334952</v>
      </c>
      <c r="K160" s="90">
        <f t="shared" si="48"/>
        <v>27.502705260360319</v>
      </c>
      <c r="L160" s="90">
        <f t="shared" si="49"/>
        <v>28.214848765893397</v>
      </c>
      <c r="M160" s="90">
        <f t="shared" si="50"/>
        <v>5.1056817119506519</v>
      </c>
      <c r="N160" s="90">
        <f t="shared" si="45"/>
        <v>4.7898406456764917</v>
      </c>
      <c r="O160" s="90">
        <f t="shared" si="51"/>
        <v>4.5830283672623873</v>
      </c>
      <c r="P160" s="90">
        <f t="shared" si="46"/>
        <v>4.3235331976775235</v>
      </c>
    </row>
    <row r="161" spans="1:16">
      <c r="A161" s="60" t="s">
        <v>412</v>
      </c>
      <c r="B161" s="60" t="s">
        <v>413</v>
      </c>
      <c r="C161" s="60" t="s">
        <v>56</v>
      </c>
      <c r="D161" s="94">
        <v>469788</v>
      </c>
      <c r="E161" s="94">
        <v>2811627.38</v>
      </c>
      <c r="F161" s="94">
        <v>2516882.06</v>
      </c>
      <c r="G161" s="61">
        <v>539489.19999999995</v>
      </c>
      <c r="H161" s="93">
        <v>2942487.93</v>
      </c>
      <c r="I161" s="93">
        <v>2667531.77</v>
      </c>
      <c r="J161" s="90">
        <f t="shared" si="47"/>
        <v>14.836734867642416</v>
      </c>
      <c r="K161" s="90">
        <f t="shared" si="48"/>
        <v>4.6542636101374244</v>
      </c>
      <c r="L161" s="90">
        <f t="shared" si="49"/>
        <v>5.9855689066336293</v>
      </c>
      <c r="M161" s="90">
        <f t="shared" si="50"/>
        <v>5.9848854802591802</v>
      </c>
      <c r="N161" s="90">
        <f t="shared" si="45"/>
        <v>5.4542110018143095</v>
      </c>
      <c r="O161" s="90">
        <f t="shared" si="51"/>
        <v>5.3574847803690178</v>
      </c>
      <c r="P161" s="90">
        <f t="shared" si="46"/>
        <v>4.9445508269674354</v>
      </c>
    </row>
    <row r="162" spans="1:16">
      <c r="A162" s="60" t="s">
        <v>412</v>
      </c>
      <c r="B162" s="60" t="s">
        <v>413</v>
      </c>
      <c r="C162" s="60" t="s">
        <v>60</v>
      </c>
      <c r="D162" s="94">
        <v>6818</v>
      </c>
      <c r="E162" s="94">
        <v>49512.53</v>
      </c>
      <c r="F162" s="94">
        <v>43641.97</v>
      </c>
      <c r="G162" s="61">
        <v>17280</v>
      </c>
      <c r="H162" s="93">
        <v>138970.66</v>
      </c>
      <c r="I162" s="93">
        <v>117913.4</v>
      </c>
      <c r="J162" s="90">
        <f t="shared" si="47"/>
        <v>153.44675858022882</v>
      </c>
      <c r="K162" s="90">
        <f t="shared" si="48"/>
        <v>180.67775975091558</v>
      </c>
      <c r="L162" s="90">
        <f t="shared" si="49"/>
        <v>170.18349538299941</v>
      </c>
      <c r="M162" s="90">
        <f t="shared" si="50"/>
        <v>7.2620313875036668</v>
      </c>
      <c r="N162" s="90">
        <f t="shared" si="45"/>
        <v>8.0422835648148148</v>
      </c>
      <c r="O162" s="90">
        <f t="shared" si="51"/>
        <v>6.4009929598122621</v>
      </c>
      <c r="P162" s="90">
        <f t="shared" si="46"/>
        <v>6.8236921296296291</v>
      </c>
    </row>
    <row r="163" spans="1:16">
      <c r="A163" s="60" t="s">
        <v>412</v>
      </c>
      <c r="B163" s="60" t="s">
        <v>413</v>
      </c>
      <c r="C163" s="60" t="s">
        <v>42</v>
      </c>
      <c r="D163" s="94">
        <v>3500553</v>
      </c>
      <c r="E163" s="94">
        <v>18117485.379999999</v>
      </c>
      <c r="F163" s="94">
        <v>16223665.279999999</v>
      </c>
      <c r="G163" s="61">
        <v>3907340</v>
      </c>
      <c r="H163" s="93">
        <v>18753773.539999999</v>
      </c>
      <c r="I163" s="93">
        <v>16970193.489999998</v>
      </c>
      <c r="J163" s="90">
        <f t="shared" si="47"/>
        <v>11.620649651640756</v>
      </c>
      <c r="K163" s="90">
        <f t="shared" si="48"/>
        <v>3.5120114444932984</v>
      </c>
      <c r="L163" s="90">
        <f t="shared" si="49"/>
        <v>4.6014768988133312</v>
      </c>
      <c r="M163" s="90">
        <f t="shared" si="50"/>
        <v>5.1756066484352612</v>
      </c>
      <c r="N163" s="90">
        <f t="shared" si="45"/>
        <v>4.7996267383949185</v>
      </c>
      <c r="O163" s="90">
        <f t="shared" si="51"/>
        <v>4.6346006702369591</v>
      </c>
      <c r="P163" s="90">
        <f t="shared" si="46"/>
        <v>4.3431576187380667</v>
      </c>
    </row>
    <row r="164" spans="1:16">
      <c r="A164" s="60" t="s">
        <v>412</v>
      </c>
      <c r="B164" s="60" t="s">
        <v>413</v>
      </c>
      <c r="C164" s="60" t="s">
        <v>98</v>
      </c>
      <c r="D164" s="94">
        <v>42530</v>
      </c>
      <c r="E164" s="94">
        <v>232108.39</v>
      </c>
      <c r="F164" s="94">
        <v>208365.57</v>
      </c>
      <c r="G164" s="61">
        <v>45220</v>
      </c>
      <c r="H164" s="93">
        <v>227890.82</v>
      </c>
      <c r="I164" s="93">
        <v>207833.58</v>
      </c>
      <c r="J164" s="90">
        <f t="shared" si="47"/>
        <v>6.3249470961674108</v>
      </c>
      <c r="K164" s="90">
        <f t="shared" si="48"/>
        <v>-1.8170691718640617</v>
      </c>
      <c r="L164" s="90">
        <f t="shared" si="49"/>
        <v>-0.25531569347086458</v>
      </c>
      <c r="M164" s="90">
        <f t="shared" si="50"/>
        <v>5.4575215142252533</v>
      </c>
      <c r="N164" s="90">
        <f t="shared" si="45"/>
        <v>5.0396023883237504</v>
      </c>
      <c r="O164" s="90">
        <f t="shared" si="51"/>
        <v>4.8992609922407713</v>
      </c>
      <c r="P164" s="90">
        <f t="shared" si="46"/>
        <v>4.5960544007076516</v>
      </c>
    </row>
    <row r="165" spans="1:16">
      <c r="A165" s="60" t="s">
        <v>412</v>
      </c>
      <c r="B165" s="60" t="s">
        <v>413</v>
      </c>
      <c r="C165" s="60" t="s">
        <v>61</v>
      </c>
      <c r="D165" s="94">
        <v>97226</v>
      </c>
      <c r="E165" s="94">
        <v>595496.26</v>
      </c>
      <c r="F165" s="94">
        <v>533325.44999999995</v>
      </c>
      <c r="G165" s="61">
        <v>161290</v>
      </c>
      <c r="H165" s="93">
        <v>861405.5</v>
      </c>
      <c r="I165" s="93">
        <v>779837.03</v>
      </c>
      <c r="J165" s="90">
        <f t="shared" si="47"/>
        <v>65.891839631374324</v>
      </c>
      <c r="K165" s="90">
        <f t="shared" si="48"/>
        <v>44.653385396576631</v>
      </c>
      <c r="L165" s="90">
        <f t="shared" si="49"/>
        <v>46.221604463090991</v>
      </c>
      <c r="M165" s="90">
        <f t="shared" si="50"/>
        <v>6.1248663937629857</v>
      </c>
      <c r="N165" s="90">
        <f t="shared" si="45"/>
        <v>5.3407247814495626</v>
      </c>
      <c r="O165" s="90">
        <f t="shared" si="51"/>
        <v>5.4854200522493981</v>
      </c>
      <c r="P165" s="90">
        <f t="shared" si="46"/>
        <v>4.834999255998512</v>
      </c>
    </row>
    <row r="166" spans="1:16">
      <c r="A166" s="60" t="s">
        <v>412</v>
      </c>
      <c r="B166" s="60" t="s">
        <v>413</v>
      </c>
      <c r="C166" s="60" t="s">
        <v>102</v>
      </c>
      <c r="D166" s="94">
        <v>700</v>
      </c>
      <c r="E166" s="94">
        <v>5621.93</v>
      </c>
      <c r="F166" s="94">
        <v>4999.22</v>
      </c>
      <c r="G166" s="61">
        <v>7190</v>
      </c>
      <c r="H166" s="93">
        <v>45467.71</v>
      </c>
      <c r="I166" s="93">
        <v>41400.050000000003</v>
      </c>
      <c r="J166" s="90">
        <f t="shared" si="47"/>
        <v>927.14285714285711</v>
      </c>
      <c r="K166" s="90">
        <f t="shared" si="48"/>
        <v>708.7562456309488</v>
      </c>
      <c r="L166" s="90">
        <f t="shared" si="49"/>
        <v>728.13018830937619</v>
      </c>
      <c r="M166" s="90">
        <f t="shared" si="50"/>
        <v>8.0313285714285723</v>
      </c>
      <c r="N166" s="90">
        <f t="shared" si="45"/>
        <v>6.3237426981919329</v>
      </c>
      <c r="O166" s="90">
        <f t="shared" si="51"/>
        <v>7.1417428571428578</v>
      </c>
      <c r="P166" s="90">
        <f t="shared" si="46"/>
        <v>5.758004172461753</v>
      </c>
    </row>
    <row r="167" spans="1:16">
      <c r="A167" s="60" t="s">
        <v>412</v>
      </c>
      <c r="B167" s="60" t="s">
        <v>413</v>
      </c>
      <c r="C167" s="60" t="s">
        <v>151</v>
      </c>
      <c r="D167" s="94">
        <v>21950</v>
      </c>
      <c r="E167" s="94">
        <v>158704.91</v>
      </c>
      <c r="F167" s="94">
        <v>141406.46</v>
      </c>
      <c r="G167" s="61">
        <v>54320</v>
      </c>
      <c r="H167" s="93">
        <v>313784.74</v>
      </c>
      <c r="I167" s="93">
        <v>282703.95</v>
      </c>
      <c r="J167" s="90">
        <f t="shared" si="47"/>
        <v>147.47152619589977</v>
      </c>
      <c r="K167" s="90">
        <f t="shared" si="48"/>
        <v>97.715836264927134</v>
      </c>
      <c r="L167" s="90">
        <f t="shared" si="49"/>
        <v>99.922938456984227</v>
      </c>
      <c r="M167" s="90">
        <f t="shared" si="50"/>
        <v>7.2302920273348521</v>
      </c>
      <c r="N167" s="90">
        <f t="shared" si="45"/>
        <v>5.7765968335787923</v>
      </c>
      <c r="O167" s="90">
        <f t="shared" si="51"/>
        <v>6.4422077448747146</v>
      </c>
      <c r="P167" s="90">
        <f t="shared" si="46"/>
        <v>5.2044173416789397</v>
      </c>
    </row>
    <row r="168" spans="1:16">
      <c r="A168" s="60" t="s">
        <v>412</v>
      </c>
      <c r="B168" s="60" t="s">
        <v>413</v>
      </c>
      <c r="C168" s="60" t="s">
        <v>49</v>
      </c>
      <c r="D168" s="61">
        <v>762530</v>
      </c>
      <c r="E168" s="93">
        <v>6513019.29</v>
      </c>
      <c r="F168" s="93">
        <v>5833775.3399999999</v>
      </c>
      <c r="G168" s="61">
        <v>575180</v>
      </c>
      <c r="H168" s="93">
        <v>4560963.87</v>
      </c>
      <c r="I168" s="93">
        <v>4154470.92</v>
      </c>
      <c r="J168" s="90">
        <f t="shared" si="47"/>
        <v>-24.569525133437374</v>
      </c>
      <c r="K168" s="90">
        <f t="shared" si="48"/>
        <v>-29.971589720257068</v>
      </c>
      <c r="L168" s="90">
        <f t="shared" si="49"/>
        <v>-28.785894590174603</v>
      </c>
      <c r="M168" s="90">
        <f t="shared" si="50"/>
        <v>8.5413285903505436</v>
      </c>
      <c r="N168" s="90">
        <f t="shared" si="45"/>
        <v>7.9296287596926183</v>
      </c>
      <c r="O168" s="90">
        <f t="shared" si="51"/>
        <v>7.6505518995973931</v>
      </c>
      <c r="P168" s="90">
        <f t="shared" si="46"/>
        <v>7.2229057338572273</v>
      </c>
    </row>
    <row r="169" spans="1:16">
      <c r="A169" s="60" t="s">
        <v>412</v>
      </c>
      <c r="B169" s="60" t="s">
        <v>413</v>
      </c>
      <c r="C169" s="60" t="s">
        <v>710</v>
      </c>
      <c r="D169" s="61">
        <v>16581</v>
      </c>
      <c r="E169" s="93">
        <v>85381.33</v>
      </c>
      <c r="F169" s="93">
        <v>76509.36</v>
      </c>
      <c r="G169" s="61">
        <v>38262</v>
      </c>
      <c r="H169" s="93">
        <v>190501.54</v>
      </c>
      <c r="I169" s="93">
        <v>171539.21</v>
      </c>
      <c r="J169" s="90">
        <f t="shared" si="47"/>
        <v>130.75809661660938</v>
      </c>
      <c r="K169" s="90">
        <f t="shared" si="48"/>
        <v>123.11849674864516</v>
      </c>
      <c r="L169" s="90">
        <f t="shared" si="49"/>
        <v>124.20682907293957</v>
      </c>
      <c r="M169" s="90">
        <f t="shared" si="50"/>
        <v>5.1493474458717809</v>
      </c>
      <c r="N169" s="90">
        <f t="shared" si="45"/>
        <v>4.978870419737599</v>
      </c>
      <c r="O169" s="90">
        <f t="shared" si="51"/>
        <v>4.614278994029311</v>
      </c>
      <c r="P169" s="90">
        <f t="shared" si="46"/>
        <v>4.4832787099472062</v>
      </c>
    </row>
    <row r="170" spans="1:16">
      <c r="A170" s="60" t="s">
        <v>412</v>
      </c>
      <c r="B170" s="60" t="s">
        <v>413</v>
      </c>
      <c r="C170" s="60" t="s">
        <v>99</v>
      </c>
      <c r="D170" s="61">
        <v>7500</v>
      </c>
      <c r="E170" s="93">
        <v>33366.949999999997</v>
      </c>
      <c r="F170" s="93">
        <v>29857.7</v>
      </c>
      <c r="G170" s="61">
        <v>21100</v>
      </c>
      <c r="H170" s="93">
        <v>82895.19</v>
      </c>
      <c r="I170" s="93">
        <v>75366.86</v>
      </c>
      <c r="J170" s="90">
        <f t="shared" si="47"/>
        <v>181.33333333333334</v>
      </c>
      <c r="K170" s="90">
        <f t="shared" si="48"/>
        <v>148.43502327902314</v>
      </c>
      <c r="L170" s="90">
        <f t="shared" si="49"/>
        <v>152.42017971913441</v>
      </c>
      <c r="M170" s="90">
        <f t="shared" si="50"/>
        <v>4.448926666666666</v>
      </c>
      <c r="N170" s="90">
        <f t="shared" si="45"/>
        <v>3.9286819905213273</v>
      </c>
      <c r="O170" s="90">
        <f t="shared" si="51"/>
        <v>3.9810266666666667</v>
      </c>
      <c r="P170" s="90">
        <f t="shared" si="46"/>
        <v>3.5718890995260666</v>
      </c>
    </row>
    <row r="171" spans="1:16">
      <c r="A171" s="60" t="s">
        <v>412</v>
      </c>
      <c r="B171" s="60" t="s">
        <v>413</v>
      </c>
      <c r="C171" s="60" t="s">
        <v>94</v>
      </c>
      <c r="D171" s="61">
        <v>33000</v>
      </c>
      <c r="E171" s="93">
        <v>162283.04999999999</v>
      </c>
      <c r="F171" s="93">
        <v>143848</v>
      </c>
      <c r="G171" s="61">
        <v>14946</v>
      </c>
      <c r="H171" s="93">
        <v>72428.990000000005</v>
      </c>
      <c r="I171" s="93">
        <v>63832.32</v>
      </c>
      <c r="J171" s="90">
        <f t="shared" si="47"/>
        <v>-54.709090909090911</v>
      </c>
      <c r="K171" s="90">
        <f t="shared" si="48"/>
        <v>-55.368727664411033</v>
      </c>
      <c r="L171" s="90">
        <f t="shared" si="49"/>
        <v>-55.625159890996045</v>
      </c>
      <c r="M171" s="90">
        <f t="shared" si="50"/>
        <v>4.9176681818181818</v>
      </c>
      <c r="N171" s="90">
        <f t="shared" si="45"/>
        <v>4.8460450956777734</v>
      </c>
      <c r="O171" s="90">
        <f t="shared" si="51"/>
        <v>4.3590303030303028</v>
      </c>
      <c r="P171" s="90">
        <f t="shared" si="46"/>
        <v>4.2708631071858694</v>
      </c>
    </row>
    <row r="172" spans="1:16">
      <c r="A172" s="60" t="s">
        <v>412</v>
      </c>
      <c r="B172" s="60" t="s">
        <v>413</v>
      </c>
      <c r="C172" s="60" t="s">
        <v>69</v>
      </c>
      <c r="D172" s="61">
        <v>155844</v>
      </c>
      <c r="E172" s="93">
        <v>836780.51</v>
      </c>
      <c r="F172" s="93">
        <v>754773.83</v>
      </c>
      <c r="G172" s="61">
        <v>180738</v>
      </c>
      <c r="H172" s="93">
        <v>918133.13</v>
      </c>
      <c r="I172" s="93">
        <v>827562.51</v>
      </c>
      <c r="J172" s="90">
        <f t="shared" si="47"/>
        <v>15.973665973665973</v>
      </c>
      <c r="K172" s="90">
        <f t="shared" si="48"/>
        <v>9.7220978533546383</v>
      </c>
      <c r="L172" s="90">
        <f t="shared" si="49"/>
        <v>9.6437736851581164</v>
      </c>
      <c r="M172" s="90">
        <f t="shared" si="50"/>
        <v>5.3693469751803082</v>
      </c>
      <c r="N172" s="90">
        <f t="shared" si="45"/>
        <v>5.0799119720258057</v>
      </c>
      <c r="O172" s="90">
        <f t="shared" si="51"/>
        <v>4.8431369189702522</v>
      </c>
      <c r="P172" s="90">
        <f t="shared" si="46"/>
        <v>4.5787964346180656</v>
      </c>
    </row>
    <row r="173" spans="1:16">
      <c r="A173" s="60" t="s">
        <v>412</v>
      </c>
      <c r="B173" s="60" t="s">
        <v>413</v>
      </c>
      <c r="C173" s="60" t="s">
        <v>70</v>
      </c>
      <c r="D173" s="61">
        <v>47626</v>
      </c>
      <c r="E173" s="93">
        <v>290334.11</v>
      </c>
      <c r="F173" s="93">
        <v>259482.37</v>
      </c>
      <c r="G173" s="61">
        <v>54488</v>
      </c>
      <c r="H173" s="93">
        <v>285323.24</v>
      </c>
      <c r="I173" s="93">
        <v>257601.8</v>
      </c>
      <c r="J173" s="90">
        <f t="shared" si="47"/>
        <v>14.408096417922984</v>
      </c>
      <c r="K173" s="90">
        <f t="shared" si="48"/>
        <v>-1.7258977940965998</v>
      </c>
      <c r="L173" s="90">
        <f t="shared" si="49"/>
        <v>-0.72473902562243708</v>
      </c>
      <c r="M173" s="90">
        <f t="shared" ref="M173:M224" si="52">E173/D173</f>
        <v>6.0961262755637673</v>
      </c>
      <c r="N173" s="90">
        <f t="shared" si="45"/>
        <v>5.2364417853472318</v>
      </c>
      <c r="O173" s="90">
        <f t="shared" si="51"/>
        <v>5.4483343131902737</v>
      </c>
      <c r="P173" s="90">
        <f t="shared" si="46"/>
        <v>4.7276794890618117</v>
      </c>
    </row>
    <row r="174" spans="1:16">
      <c r="A174" s="60" t="s">
        <v>412</v>
      </c>
      <c r="B174" s="60" t="s">
        <v>413</v>
      </c>
      <c r="C174" s="60" t="s">
        <v>66</v>
      </c>
      <c r="D174" s="61">
        <v>1531430</v>
      </c>
      <c r="E174" s="93">
        <v>8292896.8099999996</v>
      </c>
      <c r="F174" s="93">
        <v>7430606.9000000004</v>
      </c>
      <c r="G174" s="61">
        <v>1742140</v>
      </c>
      <c r="H174" s="93">
        <v>8730263.1699999999</v>
      </c>
      <c r="I174" s="93">
        <v>7882031.1900000004</v>
      </c>
      <c r="J174" s="90">
        <f t="shared" si="47"/>
        <v>13.75903567254135</v>
      </c>
      <c r="K174" s="90">
        <f t="shared" si="48"/>
        <v>5.2739877273355376</v>
      </c>
      <c r="L174" s="90">
        <f t="shared" si="49"/>
        <v>6.0752008022386432</v>
      </c>
      <c r="M174" s="90">
        <f t="shared" si="52"/>
        <v>5.4151327909209037</v>
      </c>
      <c r="N174" s="90">
        <f t="shared" ref="N174:N227" si="53">H174/G174</f>
        <v>5.0112293902901026</v>
      </c>
      <c r="O174" s="90">
        <f t="shared" si="51"/>
        <v>4.8520708749338857</v>
      </c>
      <c r="P174" s="90">
        <f t="shared" si="46"/>
        <v>4.524338566360913</v>
      </c>
    </row>
    <row r="175" spans="1:16">
      <c r="A175" s="60" t="s">
        <v>412</v>
      </c>
      <c r="B175" s="60" t="s">
        <v>413</v>
      </c>
      <c r="C175" s="60" t="s">
        <v>352</v>
      </c>
      <c r="D175" s="61"/>
      <c r="E175" s="93"/>
      <c r="F175" s="93"/>
      <c r="G175" s="61">
        <v>1392</v>
      </c>
      <c r="H175" s="93">
        <v>7928.96</v>
      </c>
      <c r="I175" s="93">
        <v>6743.13</v>
      </c>
      <c r="N175" s="90">
        <f t="shared" si="53"/>
        <v>5.6960919540229886</v>
      </c>
      <c r="P175" s="90">
        <f t="shared" ref="P175:P234" si="54">I175/G175</f>
        <v>4.8442025862068965</v>
      </c>
    </row>
    <row r="176" spans="1:16">
      <c r="A176" s="60" t="s">
        <v>412</v>
      </c>
      <c r="B176" s="60" t="s">
        <v>413</v>
      </c>
      <c r="C176" s="60" t="s">
        <v>48</v>
      </c>
      <c r="D176" s="61">
        <v>29820</v>
      </c>
      <c r="E176" s="93">
        <v>188881.12</v>
      </c>
      <c r="F176" s="93">
        <v>169168.9</v>
      </c>
      <c r="G176" s="61">
        <v>42020</v>
      </c>
      <c r="H176" s="93">
        <v>230152.09</v>
      </c>
      <c r="I176" s="93">
        <v>208170.35</v>
      </c>
      <c r="J176" s="90">
        <f t="shared" si="47"/>
        <v>40.912139503688799</v>
      </c>
      <c r="K176" s="90">
        <f t="shared" ref="K176:K223" si="55">(H176-E176)*100/E176</f>
        <v>21.850235746166689</v>
      </c>
      <c r="L176" s="90">
        <f t="shared" si="49"/>
        <v>23.054739966979753</v>
      </c>
      <c r="M176" s="90">
        <f t="shared" si="52"/>
        <v>6.3340415828303147</v>
      </c>
      <c r="N176" s="90">
        <f t="shared" si="53"/>
        <v>5.4772034745359353</v>
      </c>
      <c r="O176" s="90">
        <f t="shared" si="51"/>
        <v>5.6730013413816227</v>
      </c>
      <c r="P176" s="90">
        <f t="shared" si="54"/>
        <v>4.9540778200856739</v>
      </c>
    </row>
    <row r="177" spans="1:16">
      <c r="A177" s="60" t="s">
        <v>412</v>
      </c>
      <c r="B177" s="60" t="s">
        <v>413</v>
      </c>
      <c r="C177" s="60" t="s">
        <v>345</v>
      </c>
      <c r="D177" s="61">
        <v>170564</v>
      </c>
      <c r="E177" s="93">
        <v>891987.25</v>
      </c>
      <c r="F177" s="93">
        <v>799028.23</v>
      </c>
      <c r="G177" s="61">
        <v>221030</v>
      </c>
      <c r="H177" s="93">
        <v>1108111.21</v>
      </c>
      <c r="I177" s="93">
        <v>1001797.55</v>
      </c>
      <c r="J177" s="90">
        <f t="shared" si="47"/>
        <v>29.587720738256607</v>
      </c>
      <c r="K177" s="90">
        <f t="shared" si="55"/>
        <v>24.229489827348985</v>
      </c>
      <c r="L177" s="90">
        <f t="shared" si="49"/>
        <v>25.376990747873837</v>
      </c>
      <c r="M177" s="90">
        <f t="shared" si="52"/>
        <v>5.2296337445181864</v>
      </c>
      <c r="N177" s="90">
        <f t="shared" si="53"/>
        <v>5.0133973216305474</v>
      </c>
      <c r="O177" s="90">
        <f t="shared" si="51"/>
        <v>4.6846241293590678</v>
      </c>
      <c r="P177" s="90">
        <f t="shared" si="54"/>
        <v>4.532405329593268</v>
      </c>
    </row>
    <row r="178" spans="1:16">
      <c r="A178" s="60" t="s">
        <v>412</v>
      </c>
      <c r="B178" s="60" t="s">
        <v>413</v>
      </c>
      <c r="C178" s="60" t="s">
        <v>65</v>
      </c>
      <c r="D178" s="61">
        <v>27410</v>
      </c>
      <c r="E178" s="93">
        <v>168560.86</v>
      </c>
      <c r="F178" s="93">
        <v>151533.95000000001</v>
      </c>
      <c r="G178" s="61">
        <v>26810</v>
      </c>
      <c r="H178" s="93">
        <v>135394.67000000001</v>
      </c>
      <c r="I178" s="93">
        <v>122505.92</v>
      </c>
      <c r="J178" s="90">
        <f t="shared" si="47"/>
        <v>-2.1889821233126594</v>
      </c>
      <c r="K178" s="90">
        <f t="shared" si="55"/>
        <v>-19.676092065500839</v>
      </c>
      <c r="L178" s="90">
        <f t="shared" si="49"/>
        <v>-19.156123099807015</v>
      </c>
      <c r="M178" s="90">
        <f t="shared" si="52"/>
        <v>6.1496118205034653</v>
      </c>
      <c r="N178" s="90">
        <f t="shared" si="53"/>
        <v>5.050155538977994</v>
      </c>
      <c r="O178" s="90">
        <f t="shared" si="51"/>
        <v>5.5284184604159075</v>
      </c>
      <c r="P178" s="90">
        <f t="shared" si="54"/>
        <v>4.5694114136516228</v>
      </c>
    </row>
    <row r="179" spans="1:16">
      <c r="A179" s="60" t="s">
        <v>412</v>
      </c>
      <c r="B179" s="60" t="s">
        <v>413</v>
      </c>
      <c r="C179" s="60" t="s">
        <v>43</v>
      </c>
      <c r="D179" s="61">
        <v>362732</v>
      </c>
      <c r="E179" s="93">
        <v>1821825.49</v>
      </c>
      <c r="F179" s="93">
        <v>1630824.21</v>
      </c>
      <c r="G179" s="61">
        <v>1175818</v>
      </c>
      <c r="H179" s="93">
        <v>5451268.6100000003</v>
      </c>
      <c r="I179" s="93">
        <v>4887987.1900000004</v>
      </c>
      <c r="J179" s="90">
        <f t="shared" si="47"/>
        <v>224.15612628607346</v>
      </c>
      <c r="K179" s="90">
        <f t="shared" si="55"/>
        <v>199.22013057353809</v>
      </c>
      <c r="L179" s="90">
        <f t="shared" si="49"/>
        <v>199.72495870661626</v>
      </c>
      <c r="M179" s="90">
        <f t="shared" si="52"/>
        <v>5.0225110825623327</v>
      </c>
      <c r="N179" s="90">
        <f t="shared" si="53"/>
        <v>4.6361499908999528</v>
      </c>
      <c r="O179" s="90">
        <f t="shared" si="51"/>
        <v>4.4959480001764387</v>
      </c>
      <c r="P179" s="90">
        <f t="shared" si="54"/>
        <v>4.1570950521254142</v>
      </c>
    </row>
    <row r="180" spans="1:16">
      <c r="A180" s="60" t="s">
        <v>414</v>
      </c>
      <c r="B180" s="60" t="s">
        <v>618</v>
      </c>
      <c r="C180" s="60" t="s">
        <v>47</v>
      </c>
      <c r="D180" s="61">
        <v>17950</v>
      </c>
      <c r="E180" s="93">
        <v>85674.2</v>
      </c>
      <c r="F180" s="93">
        <v>76963.56</v>
      </c>
      <c r="G180" s="61">
        <v>280</v>
      </c>
      <c r="H180" s="93">
        <v>1592.1</v>
      </c>
      <c r="I180" s="93">
        <v>1505.62</v>
      </c>
      <c r="J180" s="90">
        <f t="shared" si="47"/>
        <v>-98.440111420612809</v>
      </c>
      <c r="K180" s="90">
        <f t="shared" si="55"/>
        <v>-98.141680926113111</v>
      </c>
      <c r="L180" s="90">
        <f t="shared" si="49"/>
        <v>-98.043723549170551</v>
      </c>
      <c r="M180" s="90">
        <f t="shared" si="52"/>
        <v>4.7729359331476324</v>
      </c>
      <c r="N180" s="90">
        <f t="shared" si="53"/>
        <v>5.6860714285714282</v>
      </c>
      <c r="O180" s="90">
        <f t="shared" si="51"/>
        <v>4.2876635097493034</v>
      </c>
      <c r="P180" s="90">
        <f t="shared" si="54"/>
        <v>5.3772142857142855</v>
      </c>
    </row>
    <row r="181" spans="1:16">
      <c r="A181" s="60" t="s">
        <v>414</v>
      </c>
      <c r="B181" s="60" t="s">
        <v>618</v>
      </c>
      <c r="C181" s="60" t="s">
        <v>93</v>
      </c>
      <c r="D181" s="61"/>
      <c r="E181" s="93"/>
      <c r="F181" s="93"/>
      <c r="G181" s="61">
        <v>100</v>
      </c>
      <c r="H181" s="93">
        <v>573.63</v>
      </c>
      <c r="I181" s="93">
        <v>540.11</v>
      </c>
      <c r="N181" s="90">
        <f t="shared" si="53"/>
        <v>5.7363</v>
      </c>
      <c r="P181" s="90">
        <f t="shared" si="54"/>
        <v>5.4011000000000005</v>
      </c>
    </row>
    <row r="182" spans="1:16">
      <c r="A182" s="60" t="s">
        <v>414</v>
      </c>
      <c r="B182" s="60" t="s">
        <v>618</v>
      </c>
      <c r="C182" s="60" t="s">
        <v>134</v>
      </c>
      <c r="D182" s="61">
        <v>450</v>
      </c>
      <c r="E182" s="93">
        <v>2925</v>
      </c>
      <c r="F182" s="93">
        <v>2591.5700000000002</v>
      </c>
      <c r="G182" s="61"/>
      <c r="H182" s="93"/>
      <c r="I182" s="93"/>
      <c r="J182" s="90">
        <f t="shared" si="47"/>
        <v>-100</v>
      </c>
      <c r="K182" s="90">
        <f t="shared" si="55"/>
        <v>-100</v>
      </c>
      <c r="L182" s="90">
        <f t="shared" si="49"/>
        <v>-100</v>
      </c>
      <c r="M182" s="90">
        <f t="shared" si="52"/>
        <v>6.5</v>
      </c>
      <c r="O182" s="90">
        <f t="shared" si="51"/>
        <v>5.7590444444444451</v>
      </c>
    </row>
    <row r="183" spans="1:16">
      <c r="A183" s="60" t="s">
        <v>414</v>
      </c>
      <c r="B183" s="60" t="s">
        <v>618</v>
      </c>
      <c r="C183" s="60" t="s">
        <v>62</v>
      </c>
      <c r="D183" s="61">
        <v>8280</v>
      </c>
      <c r="E183" s="93">
        <v>47670.52</v>
      </c>
      <c r="F183" s="93">
        <v>42587.55</v>
      </c>
      <c r="G183" s="61">
        <v>31594.9</v>
      </c>
      <c r="H183" s="93">
        <v>243603.98</v>
      </c>
      <c r="I183" s="93">
        <v>224713.89</v>
      </c>
      <c r="J183" s="90">
        <f t="shared" si="47"/>
        <v>281.58091787439611</v>
      </c>
      <c r="K183" s="90">
        <f t="shared" si="55"/>
        <v>411.01599059544566</v>
      </c>
      <c r="L183" s="90">
        <f t="shared" si="49"/>
        <v>427.65160240492827</v>
      </c>
      <c r="M183" s="90">
        <f t="shared" si="52"/>
        <v>5.7573091787439612</v>
      </c>
      <c r="N183" s="90">
        <f t="shared" si="53"/>
        <v>7.7102310815986126</v>
      </c>
      <c r="O183" s="90">
        <f t="shared" si="51"/>
        <v>5.1434239130434785</v>
      </c>
      <c r="P183" s="90">
        <f t="shared" si="54"/>
        <v>7.112346929409493</v>
      </c>
    </row>
    <row r="184" spans="1:16">
      <c r="A184" s="60" t="s">
        <v>414</v>
      </c>
      <c r="B184" s="60" t="s">
        <v>618</v>
      </c>
      <c r="C184" s="60" t="s">
        <v>53</v>
      </c>
      <c r="D184" s="61">
        <v>4145</v>
      </c>
      <c r="E184" s="93">
        <v>19923.66</v>
      </c>
      <c r="F184" s="93">
        <v>17861.59</v>
      </c>
      <c r="G184" s="61">
        <v>7680</v>
      </c>
      <c r="H184" s="93">
        <v>51632.75</v>
      </c>
      <c r="I184" s="93">
        <v>45774.81</v>
      </c>
      <c r="J184" s="90">
        <f t="shared" si="47"/>
        <v>85.283474065138719</v>
      </c>
      <c r="K184" s="90">
        <f t="shared" si="55"/>
        <v>159.15293675961144</v>
      </c>
      <c r="L184" s="90">
        <f t="shared" si="49"/>
        <v>156.27511324579723</v>
      </c>
      <c r="M184" s="90">
        <f t="shared" si="52"/>
        <v>4.8066731001206273</v>
      </c>
      <c r="N184" s="90">
        <f t="shared" si="53"/>
        <v>6.7230143229166668</v>
      </c>
      <c r="O184" s="90">
        <f t="shared" ref="O184:O224" si="56">F184/D184</f>
        <v>4.3091893848009653</v>
      </c>
      <c r="P184" s="90">
        <f t="shared" si="54"/>
        <v>5.96026171875</v>
      </c>
    </row>
    <row r="185" spans="1:16">
      <c r="A185" s="60" t="s">
        <v>414</v>
      </c>
      <c r="B185" s="60" t="s">
        <v>618</v>
      </c>
      <c r="C185" s="60" t="s">
        <v>55</v>
      </c>
      <c r="D185" s="61">
        <v>21360</v>
      </c>
      <c r="E185" s="93">
        <v>101850.21</v>
      </c>
      <c r="F185" s="93">
        <v>90345.96</v>
      </c>
      <c r="G185" s="61">
        <v>3780</v>
      </c>
      <c r="H185" s="93">
        <v>21955.31</v>
      </c>
      <c r="I185" s="93">
        <v>20663.27</v>
      </c>
      <c r="J185" s="90">
        <f t="shared" si="47"/>
        <v>-82.303370786516851</v>
      </c>
      <c r="K185" s="90">
        <f t="shared" si="55"/>
        <v>-78.443529964248484</v>
      </c>
      <c r="L185" s="90">
        <f t="shared" si="49"/>
        <v>-77.128728279604303</v>
      </c>
      <c r="M185" s="90">
        <f t="shared" si="52"/>
        <v>4.7682682584269669</v>
      </c>
      <c r="N185" s="90">
        <f t="shared" si="53"/>
        <v>5.8082830687830693</v>
      </c>
      <c r="O185" s="90">
        <f t="shared" si="56"/>
        <v>4.229679775280899</v>
      </c>
      <c r="P185" s="90">
        <f t="shared" si="54"/>
        <v>5.4664735449735451</v>
      </c>
    </row>
    <row r="186" spans="1:16">
      <c r="A186" s="60" t="s">
        <v>414</v>
      </c>
      <c r="B186" s="60" t="s">
        <v>618</v>
      </c>
      <c r="C186" s="60" t="s">
        <v>41</v>
      </c>
      <c r="D186" s="61">
        <v>34750</v>
      </c>
      <c r="E186" s="93">
        <v>165854.5</v>
      </c>
      <c r="F186" s="93">
        <v>148385.06</v>
      </c>
      <c r="G186" s="61">
        <v>4139</v>
      </c>
      <c r="H186" s="93">
        <v>27908.07</v>
      </c>
      <c r="I186" s="93">
        <v>24941.27</v>
      </c>
      <c r="J186" s="90">
        <f t="shared" si="47"/>
        <v>-88.08920863309352</v>
      </c>
      <c r="K186" s="90">
        <f t="shared" si="55"/>
        <v>-83.173160812639992</v>
      </c>
      <c r="L186" s="90">
        <f t="shared" si="49"/>
        <v>-83.191522111457857</v>
      </c>
      <c r="M186" s="90">
        <f t="shared" si="52"/>
        <v>4.7727913669064748</v>
      </c>
      <c r="N186" s="90">
        <f t="shared" si="53"/>
        <v>6.7427083836675523</v>
      </c>
      <c r="O186" s="90">
        <f t="shared" si="56"/>
        <v>4.2700736690647485</v>
      </c>
      <c r="P186" s="90">
        <f t="shared" si="54"/>
        <v>6.0259168881372309</v>
      </c>
    </row>
    <row r="187" spans="1:16">
      <c r="A187" s="60" t="s">
        <v>414</v>
      </c>
      <c r="B187" s="60" t="s">
        <v>618</v>
      </c>
      <c r="C187" s="60" t="s">
        <v>44</v>
      </c>
      <c r="D187" s="61">
        <v>98378.5</v>
      </c>
      <c r="E187" s="93">
        <v>496547.32</v>
      </c>
      <c r="F187" s="93">
        <v>442978.85</v>
      </c>
      <c r="G187" s="61">
        <v>24953.5</v>
      </c>
      <c r="H187" s="93">
        <v>201008.04</v>
      </c>
      <c r="I187" s="93">
        <v>173605.28</v>
      </c>
      <c r="J187" s="90">
        <f t="shared" si="47"/>
        <v>-74.635209928998719</v>
      </c>
      <c r="K187" s="90">
        <f t="shared" si="55"/>
        <v>-59.518855121401124</v>
      </c>
      <c r="L187" s="90">
        <f t="shared" si="49"/>
        <v>-60.809578154803546</v>
      </c>
      <c r="M187" s="90">
        <f t="shared" si="52"/>
        <v>5.0473154195276404</v>
      </c>
      <c r="N187" s="90">
        <f t="shared" si="53"/>
        <v>8.0553044663073319</v>
      </c>
      <c r="O187" s="90">
        <f t="shared" si="56"/>
        <v>4.5028014251081281</v>
      </c>
      <c r="P187" s="90">
        <f t="shared" si="54"/>
        <v>6.9571515017933354</v>
      </c>
    </row>
    <row r="188" spans="1:16">
      <c r="A188" s="60" t="s">
        <v>414</v>
      </c>
      <c r="B188" s="60" t="s">
        <v>618</v>
      </c>
      <c r="C188" s="60" t="s">
        <v>42</v>
      </c>
      <c r="D188" s="61">
        <v>261043.5</v>
      </c>
      <c r="E188" s="93">
        <v>1320537.2</v>
      </c>
      <c r="F188" s="93">
        <v>1182830.47</v>
      </c>
      <c r="G188" s="61">
        <v>182443</v>
      </c>
      <c r="H188" s="93">
        <v>1188869.76</v>
      </c>
      <c r="I188" s="93">
        <v>1090558.8799999999</v>
      </c>
      <c r="J188" s="90">
        <f t="shared" si="47"/>
        <v>-30.11011574699236</v>
      </c>
      <c r="K188" s="90">
        <f t="shared" si="55"/>
        <v>-9.970748268204785</v>
      </c>
      <c r="L188" s="90">
        <f t="shared" si="49"/>
        <v>-7.8009141918706302</v>
      </c>
      <c r="M188" s="90">
        <f t="shared" si="52"/>
        <v>5.0586863875177892</v>
      </c>
      <c r="N188" s="90">
        <f t="shared" si="53"/>
        <v>6.5163901054027837</v>
      </c>
      <c r="O188" s="90">
        <f t="shared" si="56"/>
        <v>4.531162315859234</v>
      </c>
      <c r="P188" s="90">
        <f t="shared" si="54"/>
        <v>5.9775320511063725</v>
      </c>
    </row>
    <row r="189" spans="1:16">
      <c r="A189" s="60" t="s">
        <v>414</v>
      </c>
      <c r="B189" s="60" t="s">
        <v>618</v>
      </c>
      <c r="C189" s="60" t="s">
        <v>151</v>
      </c>
      <c r="D189" s="61">
        <v>3769</v>
      </c>
      <c r="E189" s="93">
        <v>18818.34</v>
      </c>
      <c r="F189" s="93">
        <v>16809.84</v>
      </c>
      <c r="G189" s="61">
        <v>7905</v>
      </c>
      <c r="H189" s="93">
        <v>54176.52</v>
      </c>
      <c r="I189" s="93">
        <v>49981.73</v>
      </c>
      <c r="J189" s="90">
        <f t="shared" si="47"/>
        <v>109.73733085699125</v>
      </c>
      <c r="K189" s="90">
        <f t="shared" si="55"/>
        <v>187.89213076179934</v>
      </c>
      <c r="L189" s="90">
        <f t="shared" si="49"/>
        <v>197.33614359208653</v>
      </c>
      <c r="M189" s="90">
        <f t="shared" si="52"/>
        <v>4.992926505704431</v>
      </c>
      <c r="N189" s="90">
        <f t="shared" si="53"/>
        <v>6.8534497153700187</v>
      </c>
      <c r="O189" s="90">
        <f t="shared" si="56"/>
        <v>4.4600265322366672</v>
      </c>
      <c r="P189" s="90">
        <f t="shared" si="54"/>
        <v>6.3227994939911456</v>
      </c>
    </row>
    <row r="190" spans="1:16">
      <c r="A190" s="60" t="s">
        <v>414</v>
      </c>
      <c r="B190" s="60" t="s">
        <v>618</v>
      </c>
      <c r="C190" s="60" t="s">
        <v>49</v>
      </c>
      <c r="D190" s="61">
        <v>1370</v>
      </c>
      <c r="E190" s="93">
        <v>7665.87</v>
      </c>
      <c r="F190" s="93">
        <v>6872.43</v>
      </c>
      <c r="G190" s="61"/>
      <c r="H190" s="93"/>
      <c r="I190" s="93"/>
      <c r="J190" s="90">
        <f t="shared" si="47"/>
        <v>-100</v>
      </c>
      <c r="K190" s="90">
        <f t="shared" si="55"/>
        <v>-100</v>
      </c>
      <c r="L190" s="90">
        <f t="shared" si="49"/>
        <v>-100</v>
      </c>
      <c r="M190" s="90">
        <f t="shared" si="52"/>
        <v>5.5955255474452557</v>
      </c>
      <c r="O190" s="90">
        <f t="shared" si="56"/>
        <v>5.0163722627737233</v>
      </c>
    </row>
    <row r="191" spans="1:16">
      <c r="A191" s="60" t="s">
        <v>414</v>
      </c>
      <c r="B191" s="60" t="s">
        <v>618</v>
      </c>
      <c r="C191" s="60" t="s">
        <v>66</v>
      </c>
      <c r="D191" s="61">
        <v>3500</v>
      </c>
      <c r="E191" s="93">
        <v>19007.27</v>
      </c>
      <c r="F191" s="93">
        <v>17028.09</v>
      </c>
      <c r="G191" s="61">
        <v>563</v>
      </c>
      <c r="H191" s="93">
        <v>3597.39</v>
      </c>
      <c r="I191" s="93">
        <v>3389.09</v>
      </c>
      <c r="J191" s="90">
        <f t="shared" si="47"/>
        <v>-83.914285714285711</v>
      </c>
      <c r="K191" s="90">
        <f t="shared" si="55"/>
        <v>-81.073610255444365</v>
      </c>
      <c r="L191" s="90">
        <f t="shared" si="49"/>
        <v>-80.097063146835609</v>
      </c>
      <c r="M191" s="90">
        <f t="shared" si="52"/>
        <v>5.4306485714285717</v>
      </c>
      <c r="N191" s="90">
        <f t="shared" si="53"/>
        <v>6.3896802841918294</v>
      </c>
      <c r="O191" s="90">
        <f t="shared" si="56"/>
        <v>4.8651685714285717</v>
      </c>
      <c r="P191" s="90">
        <f t="shared" si="54"/>
        <v>6.0196980461811727</v>
      </c>
    </row>
    <row r="192" spans="1:16">
      <c r="A192" s="60" t="s">
        <v>414</v>
      </c>
      <c r="B192" s="60" t="s">
        <v>618</v>
      </c>
      <c r="C192" s="60" t="s">
        <v>43</v>
      </c>
      <c r="D192" s="61">
        <v>7120</v>
      </c>
      <c r="E192" s="93">
        <v>31778.79</v>
      </c>
      <c r="F192" s="93">
        <v>29168.86</v>
      </c>
      <c r="G192" s="61"/>
      <c r="H192" s="93"/>
      <c r="I192" s="93"/>
      <c r="J192" s="90">
        <f t="shared" si="47"/>
        <v>-100</v>
      </c>
      <c r="K192" s="90">
        <f t="shared" si="55"/>
        <v>-100</v>
      </c>
      <c r="L192" s="90">
        <f t="shared" si="49"/>
        <v>-100</v>
      </c>
      <c r="M192" s="90">
        <f t="shared" si="52"/>
        <v>4.4633132022471909</v>
      </c>
      <c r="O192" s="90">
        <f t="shared" si="56"/>
        <v>4.0967500000000001</v>
      </c>
    </row>
    <row r="193" spans="1:16" s="96" customFormat="1" ht="11.25" customHeight="1">
      <c r="A193" s="63"/>
      <c r="B193" s="63"/>
      <c r="C193" s="63"/>
      <c r="D193" s="64">
        <f t="shared" ref="D193:I193" si="57">SUM(D142:D192)</f>
        <v>16369151.18</v>
      </c>
      <c r="E193" s="64">
        <f t="shared" si="57"/>
        <v>94221701.890000015</v>
      </c>
      <c r="F193" s="64">
        <f t="shared" si="57"/>
        <v>84413469.790000021</v>
      </c>
      <c r="G193" s="64">
        <f t="shared" si="57"/>
        <v>19633325.799999997</v>
      </c>
      <c r="H193" s="64">
        <f t="shared" si="57"/>
        <v>103750527.42999996</v>
      </c>
      <c r="I193" s="64">
        <f t="shared" si="57"/>
        <v>93719938.209999979</v>
      </c>
      <c r="J193" s="138">
        <f t="shared" ref="J193:J228" si="58">(G193-D193)*100/D193</f>
        <v>19.941013337259665</v>
      </c>
      <c r="K193" s="138">
        <f t="shared" si="55"/>
        <v>10.113196162731661</v>
      </c>
      <c r="L193" s="90">
        <f t="shared" si="49"/>
        <v>11.024861841542783</v>
      </c>
      <c r="M193" s="138">
        <f t="shared" si="52"/>
        <v>5.7560530081193875</v>
      </c>
      <c r="N193" s="138">
        <f t="shared" si="53"/>
        <v>5.2844091972435958</v>
      </c>
      <c r="O193" s="138">
        <f t="shared" si="56"/>
        <v>5.1568629834109716</v>
      </c>
      <c r="P193" s="138">
        <f t="shared" si="54"/>
        <v>4.7735131156434019</v>
      </c>
    </row>
    <row r="194" spans="1:16">
      <c r="A194" s="60" t="s">
        <v>431</v>
      </c>
      <c r="B194" s="60" t="s">
        <v>432</v>
      </c>
      <c r="C194" s="60" t="s">
        <v>47</v>
      </c>
      <c r="D194" s="61">
        <v>63064</v>
      </c>
      <c r="E194" s="93">
        <v>432956.69</v>
      </c>
      <c r="F194" s="93">
        <v>382242.75</v>
      </c>
      <c r="G194" s="61">
        <v>8730</v>
      </c>
      <c r="H194" s="93">
        <v>53493.21</v>
      </c>
      <c r="I194" s="93">
        <v>48675.32</v>
      </c>
      <c r="J194" s="90">
        <f t="shared" si="58"/>
        <v>-86.15691995433211</v>
      </c>
      <c r="K194" s="90">
        <f t="shared" si="55"/>
        <v>-87.644674112784813</v>
      </c>
      <c r="L194" s="90">
        <f t="shared" si="49"/>
        <v>-87.265861811636711</v>
      </c>
      <c r="M194" s="90">
        <f t="shared" si="52"/>
        <v>6.8653540847393124</v>
      </c>
      <c r="N194" s="90">
        <f t="shared" si="53"/>
        <v>6.1275154639175256</v>
      </c>
      <c r="O194" s="90">
        <f t="shared" si="56"/>
        <v>6.0611878409235063</v>
      </c>
      <c r="P194" s="90">
        <f t="shared" si="54"/>
        <v>5.5756380297823593</v>
      </c>
    </row>
    <row r="195" spans="1:16">
      <c r="A195" s="60" t="s">
        <v>431</v>
      </c>
      <c r="B195" s="60" t="s">
        <v>432</v>
      </c>
      <c r="C195" s="60" t="s">
        <v>133</v>
      </c>
      <c r="D195" s="61">
        <v>2000</v>
      </c>
      <c r="E195" s="93">
        <v>11703.75</v>
      </c>
      <c r="F195" s="93">
        <v>10505.65</v>
      </c>
      <c r="G195" s="61">
        <v>9350</v>
      </c>
      <c r="H195" s="93">
        <v>44139.5</v>
      </c>
      <c r="I195" s="93">
        <v>40814.5</v>
      </c>
      <c r="J195" s="90">
        <f t="shared" si="58"/>
        <v>367.5</v>
      </c>
      <c r="K195" s="90">
        <f t="shared" si="55"/>
        <v>277.13980561785752</v>
      </c>
      <c r="L195" s="90">
        <f t="shared" si="49"/>
        <v>288.50047355470628</v>
      </c>
      <c r="M195" s="90">
        <f t="shared" si="52"/>
        <v>5.8518749999999997</v>
      </c>
      <c r="N195" s="90">
        <f t="shared" si="53"/>
        <v>4.7208021390374331</v>
      </c>
      <c r="O195" s="90">
        <f t="shared" si="56"/>
        <v>5.2528249999999996</v>
      </c>
      <c r="P195" s="90">
        <f t="shared" si="54"/>
        <v>4.3651871657754011</v>
      </c>
    </row>
    <row r="196" spans="1:16">
      <c r="A196" s="60" t="s">
        <v>431</v>
      </c>
      <c r="B196" s="60" t="s">
        <v>432</v>
      </c>
      <c r="C196" s="60" t="s">
        <v>134</v>
      </c>
      <c r="D196" s="94">
        <v>8000</v>
      </c>
      <c r="E196" s="94">
        <v>39861.53</v>
      </c>
      <c r="F196" s="94">
        <v>36661.11</v>
      </c>
      <c r="G196" s="61">
        <v>500</v>
      </c>
      <c r="H196" s="93">
        <v>2115.4</v>
      </c>
      <c r="I196" s="93">
        <v>1939.91</v>
      </c>
      <c r="J196" s="90">
        <f t="shared" si="58"/>
        <v>-93.75</v>
      </c>
      <c r="K196" s="90">
        <f t="shared" si="55"/>
        <v>-94.693128939104938</v>
      </c>
      <c r="L196" s="90">
        <f t="shared" si="49"/>
        <v>-94.708534466086803</v>
      </c>
      <c r="M196" s="90">
        <f t="shared" si="52"/>
        <v>4.9826912500000002</v>
      </c>
      <c r="N196" s="90">
        <f t="shared" si="53"/>
        <v>4.2308000000000003</v>
      </c>
      <c r="O196" s="90">
        <f t="shared" si="56"/>
        <v>4.5826387500000001</v>
      </c>
      <c r="P196" s="90">
        <f t="shared" si="54"/>
        <v>3.87982</v>
      </c>
    </row>
    <row r="197" spans="1:16">
      <c r="A197" s="60" t="s">
        <v>431</v>
      </c>
      <c r="B197" s="60" t="s">
        <v>432</v>
      </c>
      <c r="C197" s="60" t="s">
        <v>62</v>
      </c>
      <c r="D197" s="61">
        <v>17665</v>
      </c>
      <c r="E197" s="93">
        <v>106018.77</v>
      </c>
      <c r="F197" s="93">
        <v>95644.03</v>
      </c>
      <c r="G197" s="61">
        <v>12280.69</v>
      </c>
      <c r="H197" s="93">
        <v>81403.3</v>
      </c>
      <c r="I197" s="93">
        <v>72948.649999999994</v>
      </c>
      <c r="J197" s="90">
        <f t="shared" si="58"/>
        <v>-30.480101896405323</v>
      </c>
      <c r="K197" s="90">
        <f t="shared" si="55"/>
        <v>-23.218030165790452</v>
      </c>
      <c r="L197" s="90">
        <f t="shared" si="49"/>
        <v>-23.729008491172952</v>
      </c>
      <c r="M197" s="90">
        <f t="shared" si="52"/>
        <v>6.0016286442117179</v>
      </c>
      <c r="N197" s="90">
        <f t="shared" si="53"/>
        <v>6.6285607730510252</v>
      </c>
      <c r="O197" s="90">
        <f t="shared" si="56"/>
        <v>5.4143238041324651</v>
      </c>
      <c r="P197" s="90">
        <f t="shared" si="54"/>
        <v>5.9401100426767544</v>
      </c>
    </row>
    <row r="198" spans="1:16">
      <c r="A198" s="60" t="s">
        <v>431</v>
      </c>
      <c r="B198" s="60" t="s">
        <v>432</v>
      </c>
      <c r="C198" s="60" t="s">
        <v>53</v>
      </c>
      <c r="D198" s="61">
        <v>33503</v>
      </c>
      <c r="E198" s="93">
        <v>225878.49</v>
      </c>
      <c r="F198" s="93">
        <v>202614</v>
      </c>
      <c r="G198" s="61">
        <v>14882</v>
      </c>
      <c r="H198" s="93">
        <v>95381.4</v>
      </c>
      <c r="I198" s="93">
        <v>83990.48</v>
      </c>
      <c r="J198" s="90">
        <f t="shared" si="58"/>
        <v>-55.580097304718983</v>
      </c>
      <c r="K198" s="90">
        <f t="shared" si="55"/>
        <v>-57.773137229667157</v>
      </c>
      <c r="L198" s="90">
        <f t="shared" si="49"/>
        <v>-58.546556506460561</v>
      </c>
      <c r="M198" s="90">
        <f t="shared" si="52"/>
        <v>6.7420377279646599</v>
      </c>
      <c r="N198" s="90">
        <f t="shared" si="53"/>
        <v>6.4091788738072832</v>
      </c>
      <c r="O198" s="90">
        <f t="shared" si="56"/>
        <v>6.0476375249977616</v>
      </c>
      <c r="P198" s="90">
        <f t="shared" si="54"/>
        <v>5.6437629350893692</v>
      </c>
    </row>
    <row r="199" spans="1:16">
      <c r="A199" s="60" t="s">
        <v>431</v>
      </c>
      <c r="B199" s="60" t="s">
        <v>432</v>
      </c>
      <c r="C199" s="60" t="s">
        <v>100</v>
      </c>
      <c r="D199" s="61"/>
      <c r="E199" s="93"/>
      <c r="F199" s="93"/>
      <c r="G199" s="61">
        <v>100</v>
      </c>
      <c r="H199" s="93">
        <v>557.20000000000005</v>
      </c>
      <c r="I199" s="93">
        <v>512.42999999999995</v>
      </c>
      <c r="N199" s="90">
        <f t="shared" si="53"/>
        <v>5.5720000000000001</v>
      </c>
      <c r="P199" s="90">
        <f t="shared" si="54"/>
        <v>5.1242999999999999</v>
      </c>
    </row>
    <row r="200" spans="1:16">
      <c r="A200" s="60" t="s">
        <v>431</v>
      </c>
      <c r="B200" s="60" t="s">
        <v>432</v>
      </c>
      <c r="C200" s="60" t="s">
        <v>51</v>
      </c>
      <c r="D200" s="61"/>
      <c r="E200" s="93"/>
      <c r="F200" s="93"/>
      <c r="G200" s="61">
        <v>31500</v>
      </c>
      <c r="H200" s="93">
        <v>202055.23</v>
      </c>
      <c r="I200" s="93">
        <v>181051.11</v>
      </c>
      <c r="N200" s="90">
        <f t="shared" si="53"/>
        <v>6.4144517460317463</v>
      </c>
      <c r="P200" s="90">
        <f t="shared" si="54"/>
        <v>5.7476542857142849</v>
      </c>
    </row>
    <row r="201" spans="1:16">
      <c r="A201" s="60" t="s">
        <v>431</v>
      </c>
      <c r="B201" s="60" t="s">
        <v>432</v>
      </c>
      <c r="C201" s="60" t="s">
        <v>55</v>
      </c>
      <c r="D201" s="61">
        <v>11100</v>
      </c>
      <c r="E201" s="93">
        <v>66973.990000000005</v>
      </c>
      <c r="F201" s="93">
        <v>59884.87</v>
      </c>
      <c r="G201" s="61">
        <v>78407.8</v>
      </c>
      <c r="H201" s="93">
        <v>427844.41</v>
      </c>
      <c r="I201" s="93">
        <v>382604.64</v>
      </c>
      <c r="J201" s="90">
        <f t="shared" si="58"/>
        <v>606.37657657657655</v>
      </c>
      <c r="K201" s="90">
        <f t="shared" si="55"/>
        <v>538.82174258992177</v>
      </c>
      <c r="L201" s="90">
        <f t="shared" si="49"/>
        <v>538.90034327535489</v>
      </c>
      <c r="M201" s="90">
        <f t="shared" si="52"/>
        <v>6.0336927927927935</v>
      </c>
      <c r="N201" s="90">
        <f t="shared" si="53"/>
        <v>5.4566562255285822</v>
      </c>
      <c r="O201" s="90">
        <f t="shared" si="56"/>
        <v>5.395033333333334</v>
      </c>
      <c r="P201" s="90">
        <f t="shared" si="54"/>
        <v>4.8796757465456242</v>
      </c>
    </row>
    <row r="202" spans="1:16">
      <c r="A202" s="60" t="s">
        <v>431</v>
      </c>
      <c r="B202" s="60" t="s">
        <v>432</v>
      </c>
      <c r="C202" s="60" t="s">
        <v>607</v>
      </c>
      <c r="D202" s="61">
        <v>1210</v>
      </c>
      <c r="E202" s="93">
        <v>6513.05</v>
      </c>
      <c r="F202" s="93">
        <v>5750</v>
      </c>
      <c r="G202" s="61">
        <v>4650</v>
      </c>
      <c r="H202" s="93">
        <v>24402.67</v>
      </c>
      <c r="I202" s="93">
        <v>22335.66</v>
      </c>
      <c r="J202" s="90">
        <f t="shared" si="58"/>
        <v>284.29752066115702</v>
      </c>
      <c r="K202" s="90">
        <f t="shared" si="55"/>
        <v>274.67346327757349</v>
      </c>
      <c r="L202" s="90">
        <f t="shared" si="49"/>
        <v>288.44626086956521</v>
      </c>
      <c r="M202" s="90">
        <f t="shared" si="52"/>
        <v>5.3826859504132232</v>
      </c>
      <c r="N202" s="90">
        <f t="shared" si="53"/>
        <v>5.2478860215053755</v>
      </c>
      <c r="O202" s="90">
        <f t="shared" si="56"/>
        <v>4.7520661157024797</v>
      </c>
      <c r="P202" s="90">
        <f t="shared" si="54"/>
        <v>4.8033677419354834</v>
      </c>
    </row>
    <row r="203" spans="1:16">
      <c r="A203" s="60" t="s">
        <v>431</v>
      </c>
      <c r="B203" s="60" t="s">
        <v>432</v>
      </c>
      <c r="C203" s="60" t="s">
        <v>41</v>
      </c>
      <c r="D203" s="61">
        <v>32420</v>
      </c>
      <c r="E203" s="93">
        <v>181229.71</v>
      </c>
      <c r="F203" s="93">
        <v>164008.9</v>
      </c>
      <c r="G203" s="61">
        <v>16508</v>
      </c>
      <c r="H203" s="93">
        <v>100124.92</v>
      </c>
      <c r="I203" s="93">
        <v>90962.67</v>
      </c>
      <c r="J203" s="90">
        <f t="shared" si="58"/>
        <v>-49.080814312152995</v>
      </c>
      <c r="K203" s="90">
        <f t="shared" si="55"/>
        <v>-44.752480153502425</v>
      </c>
      <c r="L203" s="90">
        <f t="shared" si="49"/>
        <v>-44.537967146904833</v>
      </c>
      <c r="M203" s="90">
        <f t="shared" si="52"/>
        <v>5.5900589142504629</v>
      </c>
      <c r="N203" s="90">
        <f t="shared" si="53"/>
        <v>6.0652362490913498</v>
      </c>
      <c r="O203" s="90">
        <f t="shared" si="56"/>
        <v>5.058880320789636</v>
      </c>
      <c r="P203" s="90">
        <f t="shared" si="54"/>
        <v>5.5102174703174214</v>
      </c>
    </row>
    <row r="204" spans="1:16">
      <c r="A204" s="60" t="s">
        <v>431</v>
      </c>
      <c r="B204" s="60" t="s">
        <v>432</v>
      </c>
      <c r="C204" s="60" t="s">
        <v>91</v>
      </c>
      <c r="D204" s="61">
        <v>20</v>
      </c>
      <c r="E204" s="93">
        <v>130.85</v>
      </c>
      <c r="F204" s="93">
        <v>116.17</v>
      </c>
      <c r="G204" s="61">
        <v>50</v>
      </c>
      <c r="H204" s="93">
        <v>412.04</v>
      </c>
      <c r="I204" s="93">
        <v>385.75</v>
      </c>
      <c r="J204" s="90">
        <f t="shared" si="58"/>
        <v>150</v>
      </c>
      <c r="K204" s="90">
        <f t="shared" si="55"/>
        <v>214.8949178448606</v>
      </c>
      <c r="L204" s="90">
        <f t="shared" ref="L204:L224" si="59">(I204-F204)*100/F204</f>
        <v>232.05646896789187</v>
      </c>
      <c r="M204" s="90">
        <f t="shared" si="52"/>
        <v>6.5424999999999995</v>
      </c>
      <c r="N204" s="90">
        <f t="shared" si="53"/>
        <v>8.2408000000000001</v>
      </c>
      <c r="O204" s="90">
        <f t="shared" si="56"/>
        <v>5.8085000000000004</v>
      </c>
      <c r="P204" s="90">
        <f t="shared" si="54"/>
        <v>7.7149999999999999</v>
      </c>
    </row>
    <row r="205" spans="1:16">
      <c r="A205" s="60" t="s">
        <v>431</v>
      </c>
      <c r="B205" s="60" t="s">
        <v>432</v>
      </c>
      <c r="C205" s="60" t="s">
        <v>45</v>
      </c>
      <c r="D205" s="61">
        <v>504</v>
      </c>
      <c r="E205" s="93">
        <v>3855.6</v>
      </c>
      <c r="F205" s="93">
        <v>3329.36</v>
      </c>
      <c r="G205" s="61"/>
      <c r="H205" s="93"/>
      <c r="I205" s="93"/>
      <c r="J205" s="90">
        <f t="shared" si="58"/>
        <v>-100</v>
      </c>
      <c r="K205" s="90">
        <f t="shared" si="55"/>
        <v>-100</v>
      </c>
      <c r="L205" s="90">
        <f t="shared" si="59"/>
        <v>-100</v>
      </c>
      <c r="M205" s="90">
        <f t="shared" si="52"/>
        <v>7.6499999999999995</v>
      </c>
      <c r="O205" s="90">
        <f t="shared" si="56"/>
        <v>6.6058730158730166</v>
      </c>
    </row>
    <row r="206" spans="1:16">
      <c r="A206" s="60" t="s">
        <v>431</v>
      </c>
      <c r="B206" s="60" t="s">
        <v>432</v>
      </c>
      <c r="C206" s="60" t="s">
        <v>44</v>
      </c>
      <c r="D206" s="61">
        <v>13840</v>
      </c>
      <c r="E206" s="93">
        <v>76310.98</v>
      </c>
      <c r="F206" s="93">
        <v>67562.83</v>
      </c>
      <c r="G206" s="61">
        <v>5600</v>
      </c>
      <c r="H206" s="93">
        <v>28706.09</v>
      </c>
      <c r="I206" s="93">
        <v>26783.68</v>
      </c>
      <c r="J206" s="90">
        <f t="shared" si="58"/>
        <v>-59.537572254335259</v>
      </c>
      <c r="K206" s="90">
        <f t="shared" si="55"/>
        <v>-62.382752783413345</v>
      </c>
      <c r="L206" s="90">
        <f t="shared" si="59"/>
        <v>-60.357374017636616</v>
      </c>
      <c r="M206" s="90">
        <f t="shared" si="52"/>
        <v>5.5137991329479767</v>
      </c>
      <c r="N206" s="90">
        <f t="shared" si="53"/>
        <v>5.1260874999999997</v>
      </c>
      <c r="O206" s="90">
        <f t="shared" si="56"/>
        <v>4.8817073699421965</v>
      </c>
      <c r="P206" s="90">
        <f t="shared" si="54"/>
        <v>4.7827999999999999</v>
      </c>
    </row>
    <row r="207" spans="1:16">
      <c r="A207" s="60" t="s">
        <v>431</v>
      </c>
      <c r="B207" s="60" t="s">
        <v>432</v>
      </c>
      <c r="C207" s="60" t="s">
        <v>729</v>
      </c>
      <c r="D207" s="61">
        <v>1000</v>
      </c>
      <c r="E207" s="93">
        <v>5367.06</v>
      </c>
      <c r="F207" s="93">
        <v>4809.3599999999997</v>
      </c>
      <c r="G207" s="61"/>
      <c r="H207" s="93"/>
      <c r="I207" s="93"/>
      <c r="J207" s="90">
        <f t="shared" si="58"/>
        <v>-100</v>
      </c>
      <c r="K207" s="90">
        <f t="shared" si="55"/>
        <v>-99.999999999999986</v>
      </c>
      <c r="L207" s="90">
        <f t="shared" si="59"/>
        <v>-100</v>
      </c>
      <c r="M207" s="90">
        <f t="shared" si="52"/>
        <v>5.3670600000000004</v>
      </c>
      <c r="O207" s="90">
        <f t="shared" si="56"/>
        <v>4.8093599999999999</v>
      </c>
    </row>
    <row r="208" spans="1:16">
      <c r="A208" s="60" t="s">
        <v>431</v>
      </c>
      <c r="B208" s="60" t="s">
        <v>432</v>
      </c>
      <c r="C208" s="60" t="s">
        <v>60</v>
      </c>
      <c r="D208" s="61">
        <v>2250</v>
      </c>
      <c r="E208" s="93">
        <v>13754.05</v>
      </c>
      <c r="F208" s="93">
        <v>12223.96</v>
      </c>
      <c r="G208" s="61">
        <v>4050</v>
      </c>
      <c r="H208" s="93">
        <v>24279.81</v>
      </c>
      <c r="I208" s="93">
        <v>21610.17</v>
      </c>
      <c r="J208" s="90">
        <f t="shared" si="58"/>
        <v>80</v>
      </c>
      <c r="K208" s="90">
        <f t="shared" si="55"/>
        <v>76.528440713826129</v>
      </c>
      <c r="L208" s="90">
        <f t="shared" si="59"/>
        <v>76.785346156237424</v>
      </c>
      <c r="M208" s="90">
        <f t="shared" si="52"/>
        <v>6.112911111111111</v>
      </c>
      <c r="N208" s="90">
        <f t="shared" si="53"/>
        <v>5.995014814814815</v>
      </c>
      <c r="O208" s="90">
        <f t="shared" si="56"/>
        <v>5.432871111111111</v>
      </c>
      <c r="P208" s="90">
        <f t="shared" si="54"/>
        <v>5.3358444444444437</v>
      </c>
    </row>
    <row r="209" spans="1:16">
      <c r="A209" s="60" t="s">
        <v>431</v>
      </c>
      <c r="B209" s="60" t="s">
        <v>432</v>
      </c>
      <c r="C209" s="60" t="s">
        <v>42</v>
      </c>
      <c r="D209" s="61">
        <v>12222</v>
      </c>
      <c r="E209" s="93">
        <v>85462.080000000002</v>
      </c>
      <c r="F209" s="93">
        <v>76983.55</v>
      </c>
      <c r="G209" s="61">
        <v>9140</v>
      </c>
      <c r="H209" s="93">
        <v>54502.95</v>
      </c>
      <c r="I209" s="93">
        <v>49620.11</v>
      </c>
      <c r="J209" s="90">
        <f t="shared" si="58"/>
        <v>-25.216822124038618</v>
      </c>
      <c r="K209" s="90">
        <f t="shared" si="55"/>
        <v>-36.225575132269192</v>
      </c>
      <c r="L209" s="90">
        <f t="shared" si="59"/>
        <v>-35.544528668787031</v>
      </c>
      <c r="M209" s="90">
        <f t="shared" si="52"/>
        <v>6.9924791359842908</v>
      </c>
      <c r="N209" s="90">
        <f t="shared" si="53"/>
        <v>5.9631236323851198</v>
      </c>
      <c r="O209" s="90">
        <f t="shared" si="56"/>
        <v>6.2987686139747998</v>
      </c>
      <c r="P209" s="90">
        <f t="shared" si="54"/>
        <v>5.428896061269147</v>
      </c>
    </row>
    <row r="210" spans="1:16">
      <c r="A210" s="60" t="s">
        <v>431</v>
      </c>
      <c r="B210" s="60" t="s">
        <v>432</v>
      </c>
      <c r="C210" s="60" t="s">
        <v>102</v>
      </c>
      <c r="D210" s="61">
        <v>7000</v>
      </c>
      <c r="E210" s="93">
        <v>42455</v>
      </c>
      <c r="F210" s="93">
        <v>38362.57</v>
      </c>
      <c r="G210" s="61">
        <v>2050</v>
      </c>
      <c r="H210" s="93">
        <v>12730</v>
      </c>
      <c r="I210" s="93">
        <v>10793.55</v>
      </c>
      <c r="J210" s="90">
        <f t="shared" si="58"/>
        <v>-70.714285714285708</v>
      </c>
      <c r="K210" s="90">
        <f t="shared" si="55"/>
        <v>-70.015310328583212</v>
      </c>
      <c r="L210" s="90">
        <f t="shared" si="59"/>
        <v>-71.864371964652008</v>
      </c>
      <c r="M210" s="90">
        <f t="shared" si="52"/>
        <v>6.0650000000000004</v>
      </c>
      <c r="N210" s="90">
        <f t="shared" si="53"/>
        <v>6.2097560975609758</v>
      </c>
      <c r="O210" s="90">
        <f t="shared" si="56"/>
        <v>5.4803671428571432</v>
      </c>
      <c r="P210" s="90">
        <f t="shared" si="54"/>
        <v>5.2651463414634145</v>
      </c>
    </row>
    <row r="211" spans="1:16">
      <c r="A211" s="60" t="s">
        <v>431</v>
      </c>
      <c r="B211" s="60" t="s">
        <v>432</v>
      </c>
      <c r="C211" s="60" t="s">
        <v>84</v>
      </c>
      <c r="D211" s="61">
        <v>2000</v>
      </c>
      <c r="E211" s="93">
        <v>10066.64</v>
      </c>
      <c r="F211" s="93">
        <v>9165.27</v>
      </c>
      <c r="G211" s="61"/>
      <c r="H211" s="93"/>
      <c r="I211" s="93"/>
      <c r="J211" s="90">
        <f t="shared" si="58"/>
        <v>-100</v>
      </c>
      <c r="K211" s="90">
        <f t="shared" si="55"/>
        <v>-100</v>
      </c>
      <c r="L211" s="90">
        <f t="shared" si="59"/>
        <v>-100</v>
      </c>
      <c r="M211" s="90">
        <f t="shared" si="52"/>
        <v>5.0333199999999998</v>
      </c>
      <c r="O211" s="90">
        <f t="shared" si="56"/>
        <v>4.5826349999999998</v>
      </c>
    </row>
    <row r="212" spans="1:16">
      <c r="A212" s="60" t="s">
        <v>431</v>
      </c>
      <c r="B212" s="60" t="s">
        <v>432</v>
      </c>
      <c r="C212" s="60" t="s">
        <v>94</v>
      </c>
      <c r="D212" s="61"/>
      <c r="E212" s="93"/>
      <c r="F212" s="93"/>
      <c r="G212" s="61">
        <v>1000</v>
      </c>
      <c r="H212" s="93">
        <v>4352.8599999999997</v>
      </c>
      <c r="I212" s="93">
        <v>4107.5</v>
      </c>
      <c r="N212" s="90">
        <f t="shared" si="53"/>
        <v>4.3528599999999997</v>
      </c>
      <c r="P212" s="90">
        <f t="shared" si="54"/>
        <v>4.1074999999999999</v>
      </c>
    </row>
    <row r="213" spans="1:16">
      <c r="A213" s="60" t="s">
        <v>431</v>
      </c>
      <c r="B213" s="60" t="s">
        <v>432</v>
      </c>
      <c r="C213" s="60" t="s">
        <v>70</v>
      </c>
      <c r="D213" s="61"/>
      <c r="E213" s="93"/>
      <c r="F213" s="93"/>
      <c r="G213" s="61">
        <v>2080</v>
      </c>
      <c r="H213" s="93">
        <v>10939.74</v>
      </c>
      <c r="I213" s="93">
        <v>9635.7000000000007</v>
      </c>
      <c r="N213" s="90">
        <f t="shared" si="53"/>
        <v>5.2594903846153844</v>
      </c>
      <c r="P213" s="90">
        <f t="shared" si="54"/>
        <v>4.6325480769230776</v>
      </c>
    </row>
    <row r="214" spans="1:16">
      <c r="A214" s="60" t="s">
        <v>431</v>
      </c>
      <c r="B214" s="60" t="s">
        <v>432</v>
      </c>
      <c r="C214" s="60" t="s">
        <v>66</v>
      </c>
      <c r="D214" s="61">
        <v>31420</v>
      </c>
      <c r="E214" s="93">
        <v>169946.81</v>
      </c>
      <c r="F214" s="93">
        <v>153005.42000000001</v>
      </c>
      <c r="G214" s="61">
        <v>31450</v>
      </c>
      <c r="H214" s="93">
        <v>161427.68</v>
      </c>
      <c r="I214" s="93">
        <v>141419.63</v>
      </c>
      <c r="J214" s="90">
        <f t="shared" si="58"/>
        <v>9.5480585614258429E-2</v>
      </c>
      <c r="K214" s="90">
        <f t="shared" si="55"/>
        <v>-5.012821364519878</v>
      </c>
      <c r="L214" s="90">
        <f t="shared" si="59"/>
        <v>-7.5721435227588723</v>
      </c>
      <c r="M214" s="90">
        <f t="shared" si="52"/>
        <v>5.4088736473583703</v>
      </c>
      <c r="N214" s="90">
        <f t="shared" si="53"/>
        <v>5.1328356120826708</v>
      </c>
      <c r="O214" s="90">
        <f t="shared" si="56"/>
        <v>4.8696823679185233</v>
      </c>
      <c r="P214" s="90">
        <f t="shared" si="54"/>
        <v>4.4966496025437204</v>
      </c>
    </row>
    <row r="215" spans="1:16">
      <c r="A215" s="60" t="s">
        <v>431</v>
      </c>
      <c r="B215" s="60" t="s">
        <v>432</v>
      </c>
      <c r="C215" s="60" t="s">
        <v>352</v>
      </c>
      <c r="D215" s="61">
        <v>1350</v>
      </c>
      <c r="E215" s="93">
        <v>8745.23</v>
      </c>
      <c r="F215" s="93">
        <v>7764.46</v>
      </c>
      <c r="G215" s="61">
        <v>5600</v>
      </c>
      <c r="H215" s="93">
        <v>31456.6</v>
      </c>
      <c r="I215" s="93">
        <v>29165.91</v>
      </c>
      <c r="J215" s="90">
        <f t="shared" si="58"/>
        <v>314.81481481481484</v>
      </c>
      <c r="K215" s="90">
        <f t="shared" si="55"/>
        <v>259.70008793365071</v>
      </c>
      <c r="L215" s="90">
        <f t="shared" si="59"/>
        <v>275.6334632414875</v>
      </c>
      <c r="M215" s="90">
        <f t="shared" si="52"/>
        <v>6.4779481481481476</v>
      </c>
      <c r="N215" s="90">
        <f t="shared" si="53"/>
        <v>5.6172499999999994</v>
      </c>
      <c r="O215" s="90">
        <f t="shared" si="56"/>
        <v>5.7514518518518516</v>
      </c>
      <c r="P215" s="90">
        <f t="shared" si="54"/>
        <v>5.2081982142857139</v>
      </c>
    </row>
    <row r="216" spans="1:16">
      <c r="A216" s="60" t="s">
        <v>431</v>
      </c>
      <c r="B216" s="60" t="s">
        <v>432</v>
      </c>
      <c r="C216" s="60" t="s">
        <v>525</v>
      </c>
      <c r="D216" s="61">
        <v>10060</v>
      </c>
      <c r="E216" s="93">
        <v>56925.39</v>
      </c>
      <c r="F216" s="93">
        <v>50569.599999999999</v>
      </c>
      <c r="G216" s="61">
        <v>9760</v>
      </c>
      <c r="H216" s="93">
        <v>50868.68</v>
      </c>
      <c r="I216" s="93">
        <v>45611.01</v>
      </c>
      <c r="J216" s="90">
        <f t="shared" si="58"/>
        <v>-2.982107355864811</v>
      </c>
      <c r="K216" s="90">
        <f t="shared" si="55"/>
        <v>-10.639733869192638</v>
      </c>
      <c r="L216" s="90">
        <f t="shared" si="59"/>
        <v>-9.805476017211916</v>
      </c>
      <c r="M216" s="90">
        <f t="shared" si="52"/>
        <v>5.6585874751491057</v>
      </c>
      <c r="N216" s="90">
        <f t="shared" si="53"/>
        <v>5.2119549180327871</v>
      </c>
      <c r="O216" s="90">
        <f t="shared" si="56"/>
        <v>5.0267992047713719</v>
      </c>
      <c r="P216" s="90">
        <f t="shared" si="54"/>
        <v>4.6732592213114756</v>
      </c>
    </row>
    <row r="217" spans="1:16">
      <c r="A217" s="60" t="s">
        <v>431</v>
      </c>
      <c r="B217" s="60" t="s">
        <v>432</v>
      </c>
      <c r="C217" s="60" t="s">
        <v>48</v>
      </c>
      <c r="D217" s="61"/>
      <c r="E217" s="93"/>
      <c r="F217" s="93"/>
      <c r="G217" s="61">
        <v>5000</v>
      </c>
      <c r="H217" s="93">
        <v>29681.439999999999</v>
      </c>
      <c r="I217" s="93">
        <v>26672.91</v>
      </c>
      <c r="N217" s="90">
        <f t="shared" si="53"/>
        <v>5.9362879999999993</v>
      </c>
      <c r="P217" s="90">
        <f t="shared" si="54"/>
        <v>5.3345820000000002</v>
      </c>
    </row>
    <row r="218" spans="1:16">
      <c r="A218" s="60" t="s">
        <v>431</v>
      </c>
      <c r="B218" s="60" t="s">
        <v>432</v>
      </c>
      <c r="C218" s="60" t="s">
        <v>621</v>
      </c>
      <c r="D218" s="61">
        <v>55530</v>
      </c>
      <c r="E218" s="93">
        <v>287093.31</v>
      </c>
      <c r="F218" s="93">
        <v>258515.9</v>
      </c>
      <c r="G218" s="61">
        <v>40190</v>
      </c>
      <c r="H218" s="93">
        <v>185001.2</v>
      </c>
      <c r="I218" s="93">
        <v>169821.35</v>
      </c>
      <c r="J218" s="90">
        <f t="shared" si="58"/>
        <v>-27.62470736538808</v>
      </c>
      <c r="K218" s="90">
        <f t="shared" si="55"/>
        <v>-35.560602230682413</v>
      </c>
      <c r="L218" s="90">
        <f t="shared" si="59"/>
        <v>-34.309127601048907</v>
      </c>
      <c r="M218" s="90">
        <f t="shared" si="52"/>
        <v>5.1700578065910321</v>
      </c>
      <c r="N218" s="90">
        <f t="shared" si="53"/>
        <v>4.6031649664095546</v>
      </c>
      <c r="O218" s="90">
        <f t="shared" si="56"/>
        <v>4.6554276967405004</v>
      </c>
      <c r="P218" s="90">
        <f t="shared" si="54"/>
        <v>4.2254628016919638</v>
      </c>
    </row>
    <row r="219" spans="1:16">
      <c r="A219" s="60" t="s">
        <v>431</v>
      </c>
      <c r="B219" s="60" t="s">
        <v>432</v>
      </c>
      <c r="C219" s="60" t="s">
        <v>82</v>
      </c>
      <c r="D219" s="61">
        <v>5000</v>
      </c>
      <c r="E219" s="93">
        <v>33441.839999999997</v>
      </c>
      <c r="F219" s="93">
        <v>29500</v>
      </c>
      <c r="G219" s="61"/>
      <c r="H219" s="93"/>
      <c r="I219" s="93"/>
      <c r="J219" s="90">
        <f t="shared" si="58"/>
        <v>-100</v>
      </c>
      <c r="K219" s="90">
        <f t="shared" si="55"/>
        <v>-100</v>
      </c>
      <c r="L219" s="90">
        <f t="shared" si="59"/>
        <v>-100</v>
      </c>
      <c r="M219" s="90">
        <f t="shared" si="52"/>
        <v>6.6883679999999996</v>
      </c>
      <c r="O219" s="90">
        <f t="shared" si="56"/>
        <v>5.9</v>
      </c>
    </row>
    <row r="220" spans="1:16">
      <c r="A220" s="60" t="s">
        <v>431</v>
      </c>
      <c r="B220" s="60" t="s">
        <v>432</v>
      </c>
      <c r="C220" s="60" t="s">
        <v>65</v>
      </c>
      <c r="D220" s="61"/>
      <c r="E220" s="93"/>
      <c r="F220" s="93"/>
      <c r="G220" s="61">
        <v>2000</v>
      </c>
      <c r="H220" s="93">
        <v>11239.14</v>
      </c>
      <c r="I220" s="93">
        <v>10682.06</v>
      </c>
      <c r="N220" s="90">
        <f t="shared" si="53"/>
        <v>5.6195699999999995</v>
      </c>
      <c r="P220" s="90">
        <f t="shared" si="54"/>
        <v>5.3410299999999999</v>
      </c>
    </row>
    <row r="221" spans="1:16">
      <c r="A221" s="60" t="s">
        <v>433</v>
      </c>
      <c r="B221" s="60" t="s">
        <v>625</v>
      </c>
      <c r="C221" s="60" t="s">
        <v>133</v>
      </c>
      <c r="D221" s="61">
        <v>537</v>
      </c>
      <c r="E221" s="93">
        <v>4387.78</v>
      </c>
      <c r="F221" s="93">
        <v>3886.19</v>
      </c>
      <c r="G221" s="61">
        <v>210</v>
      </c>
      <c r="H221" s="93">
        <v>1719.9</v>
      </c>
      <c r="I221" s="93">
        <v>1616.43</v>
      </c>
      <c r="J221" s="90">
        <f t="shared" si="58"/>
        <v>-60.893854748603353</v>
      </c>
      <c r="K221" s="90">
        <f t="shared" si="55"/>
        <v>-60.80250149278222</v>
      </c>
      <c r="L221" s="90">
        <f t="shared" si="59"/>
        <v>-58.405790761645733</v>
      </c>
      <c r="M221" s="90">
        <f t="shared" si="52"/>
        <v>8.170912476722533</v>
      </c>
      <c r="N221" s="90">
        <f t="shared" si="53"/>
        <v>8.1900000000000013</v>
      </c>
      <c r="O221" s="90">
        <f t="shared" si="56"/>
        <v>7.2368528864059591</v>
      </c>
      <c r="P221" s="90">
        <f t="shared" si="54"/>
        <v>7.697285714285715</v>
      </c>
    </row>
    <row r="222" spans="1:16">
      <c r="A222" s="60" t="s">
        <v>433</v>
      </c>
      <c r="B222" s="60" t="s">
        <v>625</v>
      </c>
      <c r="C222" s="60" t="s">
        <v>62</v>
      </c>
      <c r="D222" s="61"/>
      <c r="E222" s="93"/>
      <c r="F222" s="93"/>
      <c r="G222" s="61">
        <v>5448</v>
      </c>
      <c r="H222" s="93">
        <v>34605</v>
      </c>
      <c r="I222" s="93">
        <v>32583.97</v>
      </c>
      <c r="N222" s="90">
        <f t="shared" si="53"/>
        <v>6.3518722466960353</v>
      </c>
      <c r="P222" s="90">
        <f t="shared" si="54"/>
        <v>5.9809049192364174</v>
      </c>
    </row>
    <row r="223" spans="1:16">
      <c r="A223" s="60" t="s">
        <v>433</v>
      </c>
      <c r="B223" s="60" t="s">
        <v>625</v>
      </c>
      <c r="C223" s="60" t="s">
        <v>53</v>
      </c>
      <c r="D223" s="61">
        <v>300</v>
      </c>
      <c r="E223" s="93">
        <v>2089.08</v>
      </c>
      <c r="F223" s="93">
        <v>1915.97</v>
      </c>
      <c r="G223" s="61">
        <v>1210</v>
      </c>
      <c r="H223" s="93">
        <v>8619.5499999999993</v>
      </c>
      <c r="I223" s="93">
        <v>7978.5</v>
      </c>
      <c r="J223" s="90">
        <f t="shared" si="58"/>
        <v>303.33333333333331</v>
      </c>
      <c r="K223" s="90">
        <f t="shared" si="55"/>
        <v>312.60028337832915</v>
      </c>
      <c r="L223" s="90">
        <f t="shared" si="59"/>
        <v>316.42092517106215</v>
      </c>
      <c r="M223" s="90">
        <f t="shared" si="52"/>
        <v>6.9635999999999996</v>
      </c>
      <c r="N223" s="90">
        <f t="shared" si="53"/>
        <v>7.1235950413223135</v>
      </c>
      <c r="O223" s="90">
        <f t="shared" si="56"/>
        <v>6.3865666666666669</v>
      </c>
      <c r="P223" s="90">
        <f t="shared" si="54"/>
        <v>6.5938016528925623</v>
      </c>
    </row>
    <row r="224" spans="1:16">
      <c r="A224" s="60" t="s">
        <v>433</v>
      </c>
      <c r="B224" s="60" t="s">
        <v>625</v>
      </c>
      <c r="C224" s="60" t="s">
        <v>55</v>
      </c>
      <c r="D224" s="61">
        <v>9120</v>
      </c>
      <c r="E224" s="93">
        <v>59392.56</v>
      </c>
      <c r="F224" s="93">
        <v>53209.18</v>
      </c>
      <c r="G224" s="61">
        <v>8160</v>
      </c>
      <c r="H224" s="93">
        <v>69878.259999999995</v>
      </c>
      <c r="I224" s="93">
        <v>61735.54</v>
      </c>
      <c r="J224" s="90">
        <f t="shared" si="58"/>
        <v>-10.526315789473685</v>
      </c>
      <c r="K224" s="90">
        <f t="shared" ref="K224:K276" si="60">(H224-E224)*100/E224</f>
        <v>17.654904924118437</v>
      </c>
      <c r="L224" s="90">
        <f t="shared" si="59"/>
        <v>16.024227398354945</v>
      </c>
      <c r="M224" s="90">
        <f t="shared" si="52"/>
        <v>6.5123421052631576</v>
      </c>
      <c r="N224" s="90">
        <f t="shared" si="53"/>
        <v>8.5635122549019602</v>
      </c>
      <c r="O224" s="90">
        <f t="shared" si="56"/>
        <v>5.8343399122807016</v>
      </c>
      <c r="P224" s="90">
        <f t="shared" si="54"/>
        <v>7.5656299019607847</v>
      </c>
    </row>
    <row r="225" spans="1:16">
      <c r="A225" s="60" t="s">
        <v>433</v>
      </c>
      <c r="B225" s="60" t="s">
        <v>625</v>
      </c>
      <c r="C225" s="60" t="s">
        <v>45</v>
      </c>
      <c r="D225" s="61"/>
      <c r="E225" s="93"/>
      <c r="F225" s="93"/>
      <c r="G225" s="61">
        <v>1000</v>
      </c>
      <c r="H225" s="93">
        <v>9000</v>
      </c>
      <c r="I225" s="93">
        <v>7854.94</v>
      </c>
      <c r="N225" s="90">
        <f t="shared" si="53"/>
        <v>9</v>
      </c>
      <c r="P225" s="90">
        <f t="shared" si="54"/>
        <v>7.85494</v>
      </c>
    </row>
    <row r="226" spans="1:16">
      <c r="A226" s="60" t="s">
        <v>433</v>
      </c>
      <c r="B226" s="60" t="s">
        <v>625</v>
      </c>
      <c r="C226" s="60" t="s">
        <v>60</v>
      </c>
      <c r="D226" s="61">
        <v>10</v>
      </c>
      <c r="E226" s="93">
        <v>67.819999999999993</v>
      </c>
      <c r="F226" s="93">
        <v>60</v>
      </c>
      <c r="G226" s="61"/>
      <c r="H226" s="93"/>
      <c r="I226" s="93"/>
      <c r="J226" s="90">
        <f t="shared" si="58"/>
        <v>-100</v>
      </c>
      <c r="K226" s="90">
        <f t="shared" si="60"/>
        <v>-100</v>
      </c>
      <c r="L226" s="90">
        <f t="shared" ref="L226:L276" si="61">(I226-F226)*100/F226</f>
        <v>-100</v>
      </c>
      <c r="M226" s="90">
        <f t="shared" ref="M226:M276" si="62">E226/D226</f>
        <v>6.7819999999999991</v>
      </c>
      <c r="O226" s="90">
        <f t="shared" ref="O226:O276" si="63">F226/D226</f>
        <v>6</v>
      </c>
    </row>
    <row r="227" spans="1:16">
      <c r="A227" s="60" t="s">
        <v>433</v>
      </c>
      <c r="B227" s="60" t="s">
        <v>625</v>
      </c>
      <c r="C227" s="60" t="s">
        <v>42</v>
      </c>
      <c r="D227" s="61">
        <v>4950</v>
      </c>
      <c r="E227" s="93">
        <v>39922.03</v>
      </c>
      <c r="F227" s="93">
        <v>35836.35</v>
      </c>
      <c r="G227" s="61">
        <v>9000</v>
      </c>
      <c r="H227" s="93">
        <v>70610.509999999995</v>
      </c>
      <c r="I227" s="93">
        <v>64890.28</v>
      </c>
      <c r="J227" s="90">
        <f t="shared" si="58"/>
        <v>81.818181818181813</v>
      </c>
      <c r="K227" s="90">
        <f t="shared" si="60"/>
        <v>76.871040876428367</v>
      </c>
      <c r="L227" s="90">
        <f t="shared" si="61"/>
        <v>81.073909591797161</v>
      </c>
      <c r="M227" s="90">
        <f t="shared" si="62"/>
        <v>8.0650565656565654</v>
      </c>
      <c r="N227" s="90">
        <f t="shared" si="53"/>
        <v>7.845612222222222</v>
      </c>
      <c r="O227" s="90">
        <f t="shared" si="63"/>
        <v>7.2396666666666665</v>
      </c>
      <c r="P227" s="90">
        <f t="shared" si="54"/>
        <v>7.2100311111111113</v>
      </c>
    </row>
    <row r="228" spans="1:16">
      <c r="A228" s="60" t="s">
        <v>433</v>
      </c>
      <c r="B228" s="60" t="s">
        <v>625</v>
      </c>
      <c r="C228" s="60" t="s">
        <v>82</v>
      </c>
      <c r="D228" s="61">
        <v>670</v>
      </c>
      <c r="E228" s="93">
        <v>6117.2</v>
      </c>
      <c r="F228" s="93">
        <v>5424.98</v>
      </c>
      <c r="G228" s="61"/>
      <c r="H228" s="93"/>
      <c r="I228" s="93"/>
      <c r="J228" s="90">
        <f t="shared" si="58"/>
        <v>-100</v>
      </c>
      <c r="K228" s="90">
        <f t="shared" si="60"/>
        <v>-100</v>
      </c>
      <c r="L228" s="90">
        <f t="shared" si="61"/>
        <v>-100.00000000000001</v>
      </c>
      <c r="M228" s="90">
        <f t="shared" si="62"/>
        <v>9.1301492537313429</v>
      </c>
      <c r="O228" s="90">
        <f t="shared" si="63"/>
        <v>8.0969850746268648</v>
      </c>
    </row>
    <row r="229" spans="1:16" s="96" customFormat="1" ht="11.25" customHeight="1">
      <c r="A229" s="63"/>
      <c r="B229" s="63"/>
      <c r="C229" s="63"/>
      <c r="D229" s="64">
        <f>SUM(D194:D228)</f>
        <v>326745</v>
      </c>
      <c r="E229" s="64">
        <f t="shared" ref="E229:I229" si="64">SUM(E194:E228)</f>
        <v>1976667.2900000005</v>
      </c>
      <c r="F229" s="64">
        <f t="shared" si="64"/>
        <v>1769552.43</v>
      </c>
      <c r="G229" s="64">
        <f t="shared" si="64"/>
        <v>319906.49</v>
      </c>
      <c r="H229" s="64">
        <f t="shared" si="64"/>
        <v>1831548.69</v>
      </c>
      <c r="I229" s="64">
        <f t="shared" si="64"/>
        <v>1648804.3600000003</v>
      </c>
      <c r="J229" s="138">
        <f t="shared" ref="J229:J276" si="65">(G229-D229)*100/D229</f>
        <v>-2.09291955500467</v>
      </c>
      <c r="K229" s="138">
        <f t="shared" si="60"/>
        <v>-7.3415794723855887</v>
      </c>
      <c r="L229" s="138">
        <f t="shared" si="61"/>
        <v>-6.823650317046531</v>
      </c>
      <c r="M229" s="138">
        <f t="shared" si="62"/>
        <v>6.0495716537360957</v>
      </c>
      <c r="N229" s="138">
        <f t="shared" ref="N229:N276" si="66">H229/G229</f>
        <v>5.7252626853553359</v>
      </c>
      <c r="O229" s="138">
        <f t="shared" si="63"/>
        <v>5.4156985722811362</v>
      </c>
      <c r="P229" s="90">
        <f t="shared" si="54"/>
        <v>5.1540197262018674</v>
      </c>
    </row>
    <row r="230" spans="1:16">
      <c r="A230" s="60" t="s">
        <v>441</v>
      </c>
      <c r="B230" s="60" t="s">
        <v>307</v>
      </c>
      <c r="C230" s="60" t="s">
        <v>47</v>
      </c>
      <c r="D230" s="61">
        <v>13605</v>
      </c>
      <c r="E230" s="93">
        <v>162618.46</v>
      </c>
      <c r="F230" s="93">
        <v>145646.73000000001</v>
      </c>
      <c r="G230" s="61">
        <v>13392</v>
      </c>
      <c r="H230" s="93">
        <v>143634.99</v>
      </c>
      <c r="I230" s="93">
        <v>129977.8</v>
      </c>
      <c r="J230" s="90">
        <f t="shared" si="65"/>
        <v>-1.565600882028666</v>
      </c>
      <c r="K230" s="90">
        <f t="shared" si="60"/>
        <v>-11.67362549122652</v>
      </c>
      <c r="L230" s="90">
        <f t="shared" si="61"/>
        <v>-10.758174934651816</v>
      </c>
      <c r="M230" s="90">
        <f t="shared" si="62"/>
        <v>11.952845277471518</v>
      </c>
      <c r="N230" s="90">
        <f t="shared" si="66"/>
        <v>10.72543234767025</v>
      </c>
      <c r="O230" s="90">
        <f t="shared" si="63"/>
        <v>10.705382579933849</v>
      </c>
      <c r="P230" s="90">
        <f t="shared" si="54"/>
        <v>9.7056302270011958</v>
      </c>
    </row>
    <row r="231" spans="1:16">
      <c r="A231" s="60" t="s">
        <v>441</v>
      </c>
      <c r="B231" s="60" t="s">
        <v>307</v>
      </c>
      <c r="C231" s="60" t="s">
        <v>93</v>
      </c>
      <c r="D231" s="61"/>
      <c r="E231" s="93"/>
      <c r="F231" s="93"/>
      <c r="G231" s="94">
        <v>840</v>
      </c>
      <c r="H231" s="94">
        <v>8095.89</v>
      </c>
      <c r="I231" s="94">
        <v>7643.19</v>
      </c>
      <c r="N231" s="90">
        <f t="shared" si="66"/>
        <v>9.6379642857142862</v>
      </c>
      <c r="P231" s="90">
        <f t="shared" si="54"/>
        <v>9.0990357142857139</v>
      </c>
    </row>
    <row r="232" spans="1:16">
      <c r="A232" s="60" t="s">
        <v>441</v>
      </c>
      <c r="B232" s="60" t="s">
        <v>307</v>
      </c>
      <c r="C232" s="60" t="s">
        <v>63</v>
      </c>
      <c r="D232" s="61"/>
      <c r="E232" s="93"/>
      <c r="F232" s="93"/>
      <c r="G232" s="61">
        <v>8</v>
      </c>
      <c r="H232" s="93">
        <v>3.09</v>
      </c>
      <c r="I232" s="93">
        <v>2.9</v>
      </c>
      <c r="N232" s="90">
        <f t="shared" si="66"/>
        <v>0.38624999999999998</v>
      </c>
      <c r="P232" s="90">
        <f t="shared" si="54"/>
        <v>0.36249999999999999</v>
      </c>
    </row>
    <row r="233" spans="1:16">
      <c r="A233" s="60" t="s">
        <v>441</v>
      </c>
      <c r="B233" s="60" t="s">
        <v>307</v>
      </c>
      <c r="C233" s="60" t="s">
        <v>134</v>
      </c>
      <c r="D233" s="61">
        <v>720</v>
      </c>
      <c r="E233" s="93">
        <v>10277.86</v>
      </c>
      <c r="F233" s="93">
        <v>9467.8700000000008</v>
      </c>
      <c r="G233" s="61">
        <v>32.5</v>
      </c>
      <c r="H233" s="93">
        <v>455</v>
      </c>
      <c r="I233" s="93">
        <v>401.87</v>
      </c>
      <c r="J233" s="90">
        <f t="shared" si="65"/>
        <v>-95.486111111111114</v>
      </c>
      <c r="K233" s="90">
        <f t="shared" si="60"/>
        <v>-95.573008388905862</v>
      </c>
      <c r="L233" s="90">
        <f t="shared" si="61"/>
        <v>-95.755433904352287</v>
      </c>
      <c r="M233" s="90">
        <f t="shared" si="62"/>
        <v>14.274805555555556</v>
      </c>
      <c r="N233" s="90">
        <f t="shared" si="66"/>
        <v>14</v>
      </c>
      <c r="O233" s="90">
        <f t="shared" si="63"/>
        <v>13.149819444444445</v>
      </c>
      <c r="P233" s="90">
        <f t="shared" si="54"/>
        <v>12.36523076923077</v>
      </c>
    </row>
    <row r="234" spans="1:16">
      <c r="A234" s="60" t="s">
        <v>441</v>
      </c>
      <c r="B234" s="60" t="s">
        <v>307</v>
      </c>
      <c r="C234" s="60" t="s">
        <v>62</v>
      </c>
      <c r="D234" s="61">
        <v>61229</v>
      </c>
      <c r="E234" s="93">
        <v>834997.45</v>
      </c>
      <c r="F234" s="93">
        <v>748436.01</v>
      </c>
      <c r="G234" s="61">
        <v>86252.4</v>
      </c>
      <c r="H234" s="93">
        <v>1140694.47</v>
      </c>
      <c r="I234" s="93">
        <v>1033742.51</v>
      </c>
      <c r="J234" s="90">
        <f t="shared" si="65"/>
        <v>40.868542684022266</v>
      </c>
      <c r="K234" s="90">
        <f t="shared" si="60"/>
        <v>36.61053336150907</v>
      </c>
      <c r="L234" s="90">
        <f t="shared" si="61"/>
        <v>38.12035981539691</v>
      </c>
      <c r="M234" s="90">
        <f t="shared" si="62"/>
        <v>13.637287069852521</v>
      </c>
      <c r="N234" s="90">
        <f t="shared" si="66"/>
        <v>13.225075128344255</v>
      </c>
      <c r="O234" s="90">
        <f t="shared" si="63"/>
        <v>12.223554361495371</v>
      </c>
      <c r="P234" s="90">
        <f t="shared" si="54"/>
        <v>11.985086907726627</v>
      </c>
    </row>
    <row r="235" spans="1:16">
      <c r="A235" s="60" t="s">
        <v>441</v>
      </c>
      <c r="B235" s="60" t="s">
        <v>307</v>
      </c>
      <c r="C235" s="60" t="s">
        <v>53</v>
      </c>
      <c r="D235" s="61">
        <v>232134</v>
      </c>
      <c r="E235" s="93">
        <v>2990534.44</v>
      </c>
      <c r="F235" s="93">
        <v>2677122.34</v>
      </c>
      <c r="G235" s="61">
        <v>254162</v>
      </c>
      <c r="H235" s="93">
        <v>3013877.09</v>
      </c>
      <c r="I235" s="93">
        <v>2736057.17</v>
      </c>
      <c r="J235" s="90">
        <f t="shared" si="65"/>
        <v>9.4893466704575804</v>
      </c>
      <c r="K235" s="90">
        <f t="shared" si="60"/>
        <v>0.78055111781290532</v>
      </c>
      <c r="L235" s="90">
        <f t="shared" si="61"/>
        <v>2.2014246087834777</v>
      </c>
      <c r="M235" s="90">
        <f t="shared" si="62"/>
        <v>12.882793731206975</v>
      </c>
      <c r="N235" s="90">
        <f t="shared" si="66"/>
        <v>11.858094797806123</v>
      </c>
      <c r="O235" s="90">
        <f t="shared" si="63"/>
        <v>11.532659326078901</v>
      </c>
      <c r="P235" s="90">
        <f t="shared" ref="P235:P276" si="67">I235/G235</f>
        <v>10.765012747775041</v>
      </c>
    </row>
    <row r="236" spans="1:16">
      <c r="A236" s="60" t="s">
        <v>441</v>
      </c>
      <c r="B236" s="60" t="s">
        <v>307</v>
      </c>
      <c r="C236" s="60" t="s">
        <v>81</v>
      </c>
      <c r="D236" s="61">
        <v>148</v>
      </c>
      <c r="E236" s="93">
        <v>1934.26</v>
      </c>
      <c r="F236" s="93">
        <v>1733.21</v>
      </c>
      <c r="G236" s="61">
        <v>664</v>
      </c>
      <c r="H236" s="93">
        <v>7577.69</v>
      </c>
      <c r="I236" s="93">
        <v>6852.13</v>
      </c>
      <c r="J236" s="90">
        <f t="shared" si="65"/>
        <v>348.64864864864865</v>
      </c>
      <c r="K236" s="90">
        <f t="shared" si="60"/>
        <v>291.76170731959502</v>
      </c>
      <c r="L236" s="90">
        <f t="shared" si="61"/>
        <v>295.34332250563983</v>
      </c>
      <c r="M236" s="90">
        <f t="shared" si="62"/>
        <v>13.069324324324324</v>
      </c>
      <c r="N236" s="90">
        <f t="shared" si="66"/>
        <v>11.412183734939758</v>
      </c>
      <c r="O236" s="90">
        <f t="shared" si="63"/>
        <v>11.710878378378379</v>
      </c>
      <c r="P236" s="90">
        <f t="shared" si="67"/>
        <v>10.319472891566265</v>
      </c>
    </row>
    <row r="237" spans="1:16">
      <c r="A237" s="60" t="s">
        <v>441</v>
      </c>
      <c r="B237" s="60" t="s">
        <v>307</v>
      </c>
      <c r="C237" s="60" t="s">
        <v>55</v>
      </c>
      <c r="D237" s="61">
        <v>28680</v>
      </c>
      <c r="E237" s="93">
        <v>364478.94</v>
      </c>
      <c r="F237" s="93">
        <v>326020.5</v>
      </c>
      <c r="G237" s="61">
        <v>36479.42</v>
      </c>
      <c r="H237" s="93">
        <v>442366.36</v>
      </c>
      <c r="I237" s="93">
        <v>397706.59</v>
      </c>
      <c r="J237" s="90">
        <f t="shared" si="65"/>
        <v>27.194630404463034</v>
      </c>
      <c r="K237" s="90">
        <f t="shared" si="60"/>
        <v>21.369525493022994</v>
      </c>
      <c r="L237" s="90">
        <f t="shared" si="61"/>
        <v>21.988215464978438</v>
      </c>
      <c r="M237" s="90">
        <f t="shared" si="62"/>
        <v>12.708470711297071</v>
      </c>
      <c r="N237" s="90">
        <f t="shared" si="66"/>
        <v>12.126463633467857</v>
      </c>
      <c r="O237" s="90">
        <f t="shared" si="63"/>
        <v>11.367520920502091</v>
      </c>
      <c r="P237" s="90">
        <f t="shared" si="67"/>
        <v>10.902218017720678</v>
      </c>
    </row>
    <row r="238" spans="1:16">
      <c r="A238" s="60" t="s">
        <v>441</v>
      </c>
      <c r="B238" s="60" t="s">
        <v>307</v>
      </c>
      <c r="C238" s="60" t="s">
        <v>41</v>
      </c>
      <c r="D238" s="61">
        <v>3300041</v>
      </c>
      <c r="E238" s="93">
        <v>39279115.280000001</v>
      </c>
      <c r="F238" s="93">
        <v>35229305.560000002</v>
      </c>
      <c r="G238" s="61">
        <v>2789080.9</v>
      </c>
      <c r="H238" s="93">
        <v>30074377.210000001</v>
      </c>
      <c r="I238" s="93">
        <v>27280553.120000001</v>
      </c>
      <c r="J238" s="90">
        <f t="shared" si="65"/>
        <v>-15.483447023840009</v>
      </c>
      <c r="K238" s="90">
        <f t="shared" si="60"/>
        <v>-23.434178708925341</v>
      </c>
      <c r="L238" s="90">
        <f t="shared" si="61"/>
        <v>-22.562898455271171</v>
      </c>
      <c r="M238" s="90">
        <f t="shared" si="62"/>
        <v>11.902614325094749</v>
      </c>
      <c r="N238" s="90">
        <f t="shared" si="66"/>
        <v>10.782898843127857</v>
      </c>
      <c r="O238" s="90">
        <f t="shared" si="63"/>
        <v>10.675414505456144</v>
      </c>
      <c r="P238" s="90">
        <f t="shared" si="67"/>
        <v>9.7811982147954186</v>
      </c>
    </row>
    <row r="239" spans="1:16">
      <c r="A239" s="60" t="s">
        <v>441</v>
      </c>
      <c r="B239" s="60" t="s">
        <v>307</v>
      </c>
      <c r="C239" s="60" t="s">
        <v>44</v>
      </c>
      <c r="D239" s="61">
        <v>3700</v>
      </c>
      <c r="E239" s="93">
        <v>48993.85</v>
      </c>
      <c r="F239" s="93">
        <v>44158.35</v>
      </c>
      <c r="G239" s="61">
        <v>632</v>
      </c>
      <c r="H239" s="93">
        <v>6772.09</v>
      </c>
      <c r="I239" s="93">
        <v>5937.68</v>
      </c>
      <c r="J239" s="90">
        <f t="shared" si="65"/>
        <v>-82.918918918918919</v>
      </c>
      <c r="K239" s="90">
        <f t="shared" si="60"/>
        <v>-86.177673320222823</v>
      </c>
      <c r="L239" s="90">
        <f t="shared" si="61"/>
        <v>-86.553664256024064</v>
      </c>
      <c r="M239" s="90">
        <f t="shared" si="62"/>
        <v>13.241581081081081</v>
      </c>
      <c r="N239" s="90">
        <f t="shared" si="66"/>
        <v>10.715332278481013</v>
      </c>
      <c r="O239" s="90">
        <f t="shared" si="63"/>
        <v>11.934689189189189</v>
      </c>
      <c r="P239" s="90">
        <f t="shared" si="67"/>
        <v>9.3950632911392411</v>
      </c>
    </row>
    <row r="240" spans="1:16">
      <c r="A240" s="60" t="s">
        <v>441</v>
      </c>
      <c r="B240" s="60" t="s">
        <v>307</v>
      </c>
      <c r="C240" s="60" t="s">
        <v>56</v>
      </c>
      <c r="D240" s="61">
        <v>3976</v>
      </c>
      <c r="E240" s="93">
        <v>50359.93</v>
      </c>
      <c r="F240" s="93">
        <v>45020.37</v>
      </c>
      <c r="G240" s="61">
        <v>14004</v>
      </c>
      <c r="H240" s="93">
        <v>177433.51</v>
      </c>
      <c r="I240" s="93">
        <v>160701.97</v>
      </c>
      <c r="J240" s="90">
        <f t="shared" si="65"/>
        <v>252.2132796780684</v>
      </c>
      <c r="K240" s="90">
        <f t="shared" si="60"/>
        <v>252.33073199267756</v>
      </c>
      <c r="L240" s="90">
        <f t="shared" si="61"/>
        <v>256.95390775331254</v>
      </c>
      <c r="M240" s="90">
        <f t="shared" si="62"/>
        <v>12.665978370221328</v>
      </c>
      <c r="N240" s="90">
        <f t="shared" si="66"/>
        <v>12.670202085118538</v>
      </c>
      <c r="O240" s="90">
        <f t="shared" si="63"/>
        <v>11.323030684104628</v>
      </c>
      <c r="P240" s="90">
        <f t="shared" si="67"/>
        <v>11.475433447586404</v>
      </c>
    </row>
    <row r="241" spans="1:16">
      <c r="A241" s="60" t="s">
        <v>441</v>
      </c>
      <c r="B241" s="60" t="s">
        <v>307</v>
      </c>
      <c r="C241" s="60" t="s">
        <v>60</v>
      </c>
      <c r="D241" s="61">
        <v>50</v>
      </c>
      <c r="E241" s="93">
        <v>627.19000000000005</v>
      </c>
      <c r="F241" s="93">
        <v>561.22</v>
      </c>
      <c r="G241" s="61"/>
      <c r="H241" s="93"/>
      <c r="I241" s="93"/>
      <c r="J241" s="90">
        <f t="shared" si="65"/>
        <v>-100</v>
      </c>
      <c r="K241" s="90">
        <f t="shared" si="60"/>
        <v>-100</v>
      </c>
      <c r="L241" s="90">
        <f t="shared" si="61"/>
        <v>-100</v>
      </c>
      <c r="M241" s="90">
        <f t="shared" si="62"/>
        <v>12.543800000000001</v>
      </c>
      <c r="O241" s="90">
        <f t="shared" si="63"/>
        <v>11.224400000000001</v>
      </c>
    </row>
    <row r="242" spans="1:16">
      <c r="A242" s="60" t="s">
        <v>441</v>
      </c>
      <c r="B242" s="60" t="s">
        <v>307</v>
      </c>
      <c r="C242" s="60" t="s">
        <v>42</v>
      </c>
      <c r="D242" s="61">
        <v>184111.35999999999</v>
      </c>
      <c r="E242" s="93">
        <v>2246441.54</v>
      </c>
      <c r="F242" s="93">
        <v>2005517.02</v>
      </c>
      <c r="G242" s="61">
        <v>145293</v>
      </c>
      <c r="H242" s="93">
        <v>1658738.41</v>
      </c>
      <c r="I242" s="93">
        <v>1503431.46</v>
      </c>
      <c r="J242" s="90">
        <f t="shared" si="65"/>
        <v>-21.084174273656981</v>
      </c>
      <c r="K242" s="90">
        <f t="shared" si="60"/>
        <v>-26.161514534671582</v>
      </c>
      <c r="L242" s="90">
        <f t="shared" si="61"/>
        <v>-25.035218100517543</v>
      </c>
      <c r="M242" s="90">
        <f t="shared" si="62"/>
        <v>12.201536830752866</v>
      </c>
      <c r="N242" s="90">
        <f t="shared" si="66"/>
        <v>11.416506025754854</v>
      </c>
      <c r="O242" s="90">
        <f t="shared" si="63"/>
        <v>10.892956415074009</v>
      </c>
      <c r="P242" s="90">
        <f t="shared" si="67"/>
        <v>10.347583572505213</v>
      </c>
    </row>
    <row r="243" spans="1:16">
      <c r="A243" s="60" t="s">
        <v>441</v>
      </c>
      <c r="B243" s="60" t="s">
        <v>307</v>
      </c>
      <c r="C243" s="60" t="s">
        <v>98</v>
      </c>
      <c r="D243" s="61">
        <v>1050</v>
      </c>
      <c r="E243" s="93">
        <v>19833.02</v>
      </c>
      <c r="F243" s="93">
        <v>17510.02</v>
      </c>
      <c r="G243" s="61"/>
      <c r="H243" s="93"/>
      <c r="I243" s="93"/>
      <c r="J243" s="90">
        <f t="shared" si="65"/>
        <v>-100</v>
      </c>
      <c r="K243" s="90">
        <f t="shared" si="60"/>
        <v>-100</v>
      </c>
      <c r="L243" s="90">
        <f t="shared" si="61"/>
        <v>-100</v>
      </c>
      <c r="M243" s="90">
        <f t="shared" si="62"/>
        <v>18.888590476190476</v>
      </c>
      <c r="O243" s="90">
        <f t="shared" si="63"/>
        <v>16.676209523809526</v>
      </c>
    </row>
    <row r="244" spans="1:16">
      <c r="A244" s="60" t="s">
        <v>441</v>
      </c>
      <c r="B244" s="60" t="s">
        <v>307</v>
      </c>
      <c r="C244" s="60" t="s">
        <v>61</v>
      </c>
      <c r="D244" s="61">
        <v>11</v>
      </c>
      <c r="E244" s="93">
        <v>80.38</v>
      </c>
      <c r="F244" s="93">
        <v>71.38</v>
      </c>
      <c r="G244" s="61"/>
      <c r="H244" s="93"/>
      <c r="I244" s="93"/>
      <c r="J244" s="90">
        <f t="shared" si="65"/>
        <v>-100</v>
      </c>
      <c r="K244" s="90">
        <f t="shared" si="60"/>
        <v>-100</v>
      </c>
      <c r="L244" s="90">
        <f t="shared" si="61"/>
        <v>-100</v>
      </c>
      <c r="M244" s="90">
        <f t="shared" si="62"/>
        <v>7.3072727272727267</v>
      </c>
      <c r="O244" s="90">
        <f t="shared" si="63"/>
        <v>6.4890909090909084</v>
      </c>
    </row>
    <row r="245" spans="1:16">
      <c r="A245" s="60" t="s">
        <v>441</v>
      </c>
      <c r="B245" s="60" t="s">
        <v>307</v>
      </c>
      <c r="C245" s="60" t="s">
        <v>710</v>
      </c>
      <c r="D245" s="61"/>
      <c r="E245" s="93"/>
      <c r="F245" s="93"/>
      <c r="G245" s="61">
        <v>12</v>
      </c>
      <c r="H245" s="93">
        <v>168.5</v>
      </c>
      <c r="I245" s="93">
        <v>157.35</v>
      </c>
      <c r="N245" s="90">
        <f t="shared" si="66"/>
        <v>14.041666666666666</v>
      </c>
      <c r="P245" s="90">
        <f t="shared" si="67"/>
        <v>13.112499999999999</v>
      </c>
    </row>
    <row r="246" spans="1:16">
      <c r="A246" s="60" t="s">
        <v>441</v>
      </c>
      <c r="B246" s="60" t="s">
        <v>307</v>
      </c>
      <c r="C246" s="60" t="s">
        <v>70</v>
      </c>
      <c r="D246" s="61"/>
      <c r="E246" s="93"/>
      <c r="F246" s="93"/>
      <c r="G246" s="61">
        <v>400</v>
      </c>
      <c r="H246" s="93">
        <v>4671.9799999999996</v>
      </c>
      <c r="I246" s="93">
        <v>4295.53</v>
      </c>
      <c r="N246" s="90">
        <f t="shared" si="66"/>
        <v>11.679949999999998</v>
      </c>
      <c r="P246" s="90">
        <f t="shared" si="67"/>
        <v>10.738824999999999</v>
      </c>
    </row>
    <row r="247" spans="1:16">
      <c r="A247" s="60" t="s">
        <v>441</v>
      </c>
      <c r="B247" s="60" t="s">
        <v>307</v>
      </c>
      <c r="C247" s="60" t="s">
        <v>66</v>
      </c>
      <c r="D247" s="61">
        <v>6999</v>
      </c>
      <c r="E247" s="93">
        <v>91755.48</v>
      </c>
      <c r="F247" s="93">
        <v>82421.41</v>
      </c>
      <c r="G247" s="61">
        <v>1784</v>
      </c>
      <c r="H247" s="93">
        <v>20815.849999999999</v>
      </c>
      <c r="I247" s="93">
        <v>18573.900000000001</v>
      </c>
      <c r="J247" s="90">
        <f t="shared" si="65"/>
        <v>-74.510644377768259</v>
      </c>
      <c r="K247" s="90">
        <f t="shared" si="60"/>
        <v>-77.313780059784989</v>
      </c>
      <c r="L247" s="90">
        <f t="shared" si="61"/>
        <v>-77.464714568702476</v>
      </c>
      <c r="M247" s="90">
        <f t="shared" si="62"/>
        <v>13.109798542648949</v>
      </c>
      <c r="N247" s="90">
        <f t="shared" si="66"/>
        <v>11.668077354260088</v>
      </c>
      <c r="O247" s="90">
        <f t="shared" si="63"/>
        <v>11.776169452778969</v>
      </c>
      <c r="P247" s="90">
        <f t="shared" si="67"/>
        <v>10.411378923766817</v>
      </c>
    </row>
    <row r="248" spans="1:16">
      <c r="A248" s="60" t="s">
        <v>441</v>
      </c>
      <c r="B248" s="60" t="s">
        <v>307</v>
      </c>
      <c r="C248" s="60" t="s">
        <v>352</v>
      </c>
      <c r="D248" s="61"/>
      <c r="E248" s="93"/>
      <c r="F248" s="93"/>
      <c r="G248" s="61">
        <v>2</v>
      </c>
      <c r="H248" s="93">
        <v>24.64</v>
      </c>
      <c r="I248" s="93">
        <v>21.03</v>
      </c>
      <c r="N248" s="90">
        <f t="shared" si="66"/>
        <v>12.32</v>
      </c>
      <c r="P248" s="90">
        <f t="shared" si="67"/>
        <v>10.515000000000001</v>
      </c>
    </row>
    <row r="249" spans="1:16">
      <c r="A249" s="60" t="s">
        <v>441</v>
      </c>
      <c r="B249" s="60" t="s">
        <v>307</v>
      </c>
      <c r="C249" s="60" t="s">
        <v>65</v>
      </c>
      <c r="D249" s="61">
        <v>3020</v>
      </c>
      <c r="E249" s="93">
        <v>33865.65</v>
      </c>
      <c r="F249" s="93">
        <v>30312.81</v>
      </c>
      <c r="G249" s="61">
        <v>3770</v>
      </c>
      <c r="H249" s="93">
        <v>37144.9</v>
      </c>
      <c r="I249" s="93">
        <v>33615.93</v>
      </c>
      <c r="J249" s="90">
        <f t="shared" si="65"/>
        <v>24.834437086092716</v>
      </c>
      <c r="K249" s="90">
        <f t="shared" si="60"/>
        <v>9.6831154872267327</v>
      </c>
      <c r="L249" s="90">
        <f t="shared" si="61"/>
        <v>10.89677928242218</v>
      </c>
      <c r="M249" s="90">
        <f t="shared" si="62"/>
        <v>11.213791390728478</v>
      </c>
      <c r="N249" s="90">
        <f t="shared" si="66"/>
        <v>9.8527586206896558</v>
      </c>
      <c r="O249" s="90">
        <f t="shared" si="63"/>
        <v>10.037354304635763</v>
      </c>
      <c r="P249" s="90">
        <f t="shared" si="67"/>
        <v>8.9166923076923084</v>
      </c>
    </row>
    <row r="250" spans="1:16">
      <c r="A250" s="60" t="s">
        <v>441</v>
      </c>
      <c r="B250" s="60" t="s">
        <v>307</v>
      </c>
      <c r="C250" s="60" t="s">
        <v>43</v>
      </c>
      <c r="D250" s="61">
        <v>91914</v>
      </c>
      <c r="E250" s="93">
        <v>1003511.76</v>
      </c>
      <c r="F250" s="93">
        <v>900749.06</v>
      </c>
      <c r="G250" s="61">
        <v>152283</v>
      </c>
      <c r="H250" s="93">
        <v>1627948.08</v>
      </c>
      <c r="I250" s="93">
        <v>1472261.31</v>
      </c>
      <c r="J250" s="90">
        <f t="shared" si="65"/>
        <v>65.679874665448139</v>
      </c>
      <c r="K250" s="90">
        <f t="shared" si="60"/>
        <v>62.225112339490678</v>
      </c>
      <c r="L250" s="90">
        <f t="shared" si="61"/>
        <v>63.448553584946282</v>
      </c>
      <c r="M250" s="90">
        <f t="shared" si="62"/>
        <v>10.917942424440238</v>
      </c>
      <c r="N250" s="90">
        <f t="shared" si="66"/>
        <v>10.690281121333308</v>
      </c>
      <c r="O250" s="90">
        <f t="shared" si="63"/>
        <v>9.7999114389538047</v>
      </c>
      <c r="P250" s="90">
        <f t="shared" si="67"/>
        <v>9.6679295128149576</v>
      </c>
    </row>
    <row r="251" spans="1:16" s="96" customFormat="1" ht="11.25" customHeight="1">
      <c r="A251" s="63"/>
      <c r="B251" s="63"/>
      <c r="C251" s="63"/>
      <c r="D251" s="64">
        <f t="shared" ref="D251:I251" si="68">SUM(D230:D250)</f>
        <v>3931388.36</v>
      </c>
      <c r="E251" s="64">
        <f t="shared" si="68"/>
        <v>47139425.489999995</v>
      </c>
      <c r="F251" s="64">
        <f t="shared" si="68"/>
        <v>42264053.860000007</v>
      </c>
      <c r="G251" s="64">
        <f t="shared" si="68"/>
        <v>3499091.2199999997</v>
      </c>
      <c r="H251" s="64">
        <f t="shared" si="68"/>
        <v>38364799.749999993</v>
      </c>
      <c r="I251" s="64">
        <f t="shared" si="68"/>
        <v>34791933.440000005</v>
      </c>
      <c r="J251" s="138">
        <f t="shared" si="65"/>
        <v>-10.996042629581376</v>
      </c>
      <c r="K251" s="138">
        <f t="shared" si="60"/>
        <v>-18.614197455294452</v>
      </c>
      <c r="L251" s="138">
        <f t="shared" si="61"/>
        <v>-17.679611247779157</v>
      </c>
      <c r="M251" s="138">
        <f t="shared" si="62"/>
        <v>11.990528834449719</v>
      </c>
      <c r="N251" s="138">
        <f t="shared" si="66"/>
        <v>10.964218232069982</v>
      </c>
      <c r="O251" s="138">
        <f t="shared" si="63"/>
        <v>10.750414354892175</v>
      </c>
      <c r="P251" s="138">
        <f t="shared" si="67"/>
        <v>9.9431341604178041</v>
      </c>
    </row>
    <row r="252" spans="1:16">
      <c r="A252" s="60" t="s">
        <v>452</v>
      </c>
      <c r="B252" s="60" t="s">
        <v>314</v>
      </c>
      <c r="C252" s="60" t="s">
        <v>47</v>
      </c>
      <c r="D252" s="61">
        <v>130755</v>
      </c>
      <c r="E252" s="93">
        <v>1276350.8999999999</v>
      </c>
      <c r="F252" s="93">
        <v>1144722.46</v>
      </c>
      <c r="G252" s="61">
        <v>113310</v>
      </c>
      <c r="H252" s="93">
        <v>1091066.8700000001</v>
      </c>
      <c r="I252" s="93">
        <v>1000844.98</v>
      </c>
      <c r="J252" s="90">
        <f t="shared" si="65"/>
        <v>-13.341746013536767</v>
      </c>
      <c r="K252" s="90">
        <f t="shared" si="60"/>
        <v>-14.516699913793284</v>
      </c>
      <c r="L252" s="90">
        <f t="shared" si="61"/>
        <v>-12.568765358198702</v>
      </c>
      <c r="M252" s="90">
        <f t="shared" si="62"/>
        <v>9.761392680968223</v>
      </c>
      <c r="N252" s="90">
        <f t="shared" si="66"/>
        <v>9.6290430676904073</v>
      </c>
      <c r="O252" s="90">
        <f t="shared" si="63"/>
        <v>8.754712706971052</v>
      </c>
      <c r="P252" s="90">
        <f t="shared" si="67"/>
        <v>8.8328036360427138</v>
      </c>
    </row>
    <row r="253" spans="1:16">
      <c r="A253" s="60" t="s">
        <v>452</v>
      </c>
      <c r="B253" s="60" t="s">
        <v>314</v>
      </c>
      <c r="C253" s="60" t="s">
        <v>93</v>
      </c>
      <c r="D253" s="61">
        <v>19350</v>
      </c>
      <c r="E253" s="93">
        <v>238899.56</v>
      </c>
      <c r="F253" s="93">
        <v>218789.82</v>
      </c>
      <c r="G253" s="61">
        <v>3024</v>
      </c>
      <c r="H253" s="93">
        <v>35832.82</v>
      </c>
      <c r="I253" s="93">
        <v>33181.93</v>
      </c>
      <c r="J253" s="90">
        <f t="shared" si="65"/>
        <v>-84.372093023255815</v>
      </c>
      <c r="K253" s="90">
        <f t="shared" si="60"/>
        <v>-85.000884890704697</v>
      </c>
      <c r="L253" s="90">
        <f t="shared" si="61"/>
        <v>-84.833878468385777</v>
      </c>
      <c r="M253" s="90">
        <f t="shared" si="62"/>
        <v>12.346230490956073</v>
      </c>
      <c r="N253" s="90">
        <f t="shared" si="66"/>
        <v>11.849477513227512</v>
      </c>
      <c r="O253" s="90">
        <f t="shared" si="63"/>
        <v>11.306967441860465</v>
      </c>
      <c r="P253" s="90">
        <f t="shared" si="67"/>
        <v>10.97286044973545</v>
      </c>
    </row>
    <row r="254" spans="1:16">
      <c r="A254" s="60" t="s">
        <v>452</v>
      </c>
      <c r="B254" s="60" t="s">
        <v>314</v>
      </c>
      <c r="C254" s="60" t="s">
        <v>133</v>
      </c>
      <c r="D254" s="61"/>
      <c r="E254" s="93"/>
      <c r="F254" s="93"/>
      <c r="G254" s="61">
        <v>400</v>
      </c>
      <c r="H254" s="93">
        <v>3980</v>
      </c>
      <c r="I254" s="93">
        <v>3688.14</v>
      </c>
      <c r="N254" s="90">
        <f t="shared" si="66"/>
        <v>9.9499999999999993</v>
      </c>
      <c r="P254" s="90">
        <f t="shared" si="67"/>
        <v>9.2203499999999998</v>
      </c>
    </row>
    <row r="255" spans="1:16">
      <c r="A255" s="60" t="s">
        <v>452</v>
      </c>
      <c r="B255" s="60" t="s">
        <v>314</v>
      </c>
      <c r="C255" s="60" t="s">
        <v>63</v>
      </c>
      <c r="D255" s="61">
        <v>9400</v>
      </c>
      <c r="E255" s="93">
        <v>119196.68</v>
      </c>
      <c r="F255" s="93">
        <v>106078.01</v>
      </c>
      <c r="G255" s="61">
        <v>28931</v>
      </c>
      <c r="H255" s="93">
        <v>321476.5</v>
      </c>
      <c r="I255" s="93">
        <v>293218.5</v>
      </c>
      <c r="J255" s="90">
        <f t="shared" si="65"/>
        <v>207.77659574468086</v>
      </c>
      <c r="K255" s="90">
        <f t="shared" si="60"/>
        <v>169.70256218545686</v>
      </c>
      <c r="L255" s="90">
        <f t="shared" si="61"/>
        <v>176.41779856164345</v>
      </c>
      <c r="M255" s="90">
        <f t="shared" si="62"/>
        <v>12.680497872340425</v>
      </c>
      <c r="N255" s="90">
        <f t="shared" si="66"/>
        <v>11.111835055822475</v>
      </c>
      <c r="O255" s="90">
        <f t="shared" si="63"/>
        <v>11.284894680851064</v>
      </c>
      <c r="P255" s="90">
        <f t="shared" si="67"/>
        <v>10.135097300473541</v>
      </c>
    </row>
    <row r="256" spans="1:16">
      <c r="A256" s="60" t="s">
        <v>452</v>
      </c>
      <c r="B256" s="60" t="s">
        <v>314</v>
      </c>
      <c r="C256" s="60" t="s">
        <v>134</v>
      </c>
      <c r="D256" s="61">
        <v>3200</v>
      </c>
      <c r="E256" s="93">
        <v>46897.81</v>
      </c>
      <c r="F256" s="93">
        <v>41978.12</v>
      </c>
      <c r="G256" s="61">
        <v>2700</v>
      </c>
      <c r="H256" s="93">
        <v>29601.64</v>
      </c>
      <c r="I256" s="93">
        <v>26640.51</v>
      </c>
      <c r="J256" s="90">
        <f t="shared" si="65"/>
        <v>-15.625</v>
      </c>
      <c r="K256" s="90">
        <f t="shared" si="60"/>
        <v>-36.880549432905283</v>
      </c>
      <c r="L256" s="90">
        <f t="shared" si="61"/>
        <v>-36.537153164553352</v>
      </c>
      <c r="M256" s="90">
        <f t="shared" si="62"/>
        <v>14.655565624999999</v>
      </c>
      <c r="N256" s="90">
        <f t="shared" si="66"/>
        <v>10.96357037037037</v>
      </c>
      <c r="O256" s="90">
        <f t="shared" si="63"/>
        <v>13.1181625</v>
      </c>
      <c r="P256" s="90">
        <f t="shared" si="67"/>
        <v>9.8668555555555546</v>
      </c>
    </row>
    <row r="257" spans="1:16">
      <c r="A257" s="60" t="s">
        <v>452</v>
      </c>
      <c r="B257" s="60" t="s">
        <v>314</v>
      </c>
      <c r="C257" s="60" t="s">
        <v>62</v>
      </c>
      <c r="D257" s="61">
        <v>151249.99</v>
      </c>
      <c r="E257" s="93">
        <v>2230766.04</v>
      </c>
      <c r="F257" s="93">
        <v>2003494.42</v>
      </c>
      <c r="G257" s="61">
        <v>62902.26</v>
      </c>
      <c r="H257" s="93">
        <v>976267.43</v>
      </c>
      <c r="I257" s="93">
        <v>840266.19</v>
      </c>
      <c r="J257" s="90">
        <f t="shared" si="65"/>
        <v>-58.41172617598189</v>
      </c>
      <c r="K257" s="90">
        <f t="shared" si="60"/>
        <v>-56.236225023400472</v>
      </c>
      <c r="L257" s="90">
        <f t="shared" si="61"/>
        <v>-58.059968542363102</v>
      </c>
      <c r="M257" s="90">
        <f t="shared" si="62"/>
        <v>14.748867355297016</v>
      </c>
      <c r="N257" s="90">
        <f t="shared" si="66"/>
        <v>15.52038718481657</v>
      </c>
      <c r="O257" s="90">
        <f t="shared" si="63"/>
        <v>13.246244974958346</v>
      </c>
      <c r="P257" s="90">
        <f t="shared" si="67"/>
        <v>13.358282993329651</v>
      </c>
    </row>
    <row r="258" spans="1:16">
      <c r="A258" s="60" t="s">
        <v>452</v>
      </c>
      <c r="B258" s="60" t="s">
        <v>314</v>
      </c>
      <c r="C258" s="60" t="s">
        <v>53</v>
      </c>
      <c r="D258" s="61">
        <v>1479235.76</v>
      </c>
      <c r="E258" s="93">
        <v>18610813.52</v>
      </c>
      <c r="F258" s="93">
        <v>16677981.189999999</v>
      </c>
      <c r="G258" s="61">
        <v>1754578.79</v>
      </c>
      <c r="H258" s="93">
        <v>21098626.210000001</v>
      </c>
      <c r="I258" s="93">
        <v>19172440.329999998</v>
      </c>
      <c r="J258" s="90">
        <f t="shared" si="65"/>
        <v>18.613870584091345</v>
      </c>
      <c r="K258" s="90">
        <f t="shared" si="60"/>
        <v>13.367565514137725</v>
      </c>
      <c r="L258" s="90">
        <f t="shared" si="61"/>
        <v>14.956601231182939</v>
      </c>
      <c r="M258" s="90">
        <f t="shared" si="62"/>
        <v>12.581370747824538</v>
      </c>
      <c r="N258" s="90">
        <f t="shared" si="66"/>
        <v>12.024895279852323</v>
      </c>
      <c r="O258" s="90">
        <f t="shared" si="63"/>
        <v>11.274728235342282</v>
      </c>
      <c r="P258" s="90">
        <f t="shared" si="67"/>
        <v>10.927089988361251</v>
      </c>
    </row>
    <row r="259" spans="1:16">
      <c r="A259" s="60" t="s">
        <v>452</v>
      </c>
      <c r="B259" s="60" t="s">
        <v>314</v>
      </c>
      <c r="C259" s="60" t="s">
        <v>51</v>
      </c>
      <c r="D259" s="61"/>
      <c r="E259" s="93"/>
      <c r="F259" s="93"/>
      <c r="G259" s="61">
        <v>7500</v>
      </c>
      <c r="H259" s="93">
        <v>82010.92</v>
      </c>
      <c r="I259" s="93">
        <v>76036.81</v>
      </c>
      <c r="N259" s="90">
        <f t="shared" si="66"/>
        <v>10.934789333333333</v>
      </c>
      <c r="P259" s="90">
        <f t="shared" si="67"/>
        <v>10.138241333333333</v>
      </c>
    </row>
    <row r="260" spans="1:16">
      <c r="A260" s="60" t="s">
        <v>452</v>
      </c>
      <c r="B260" s="60" t="s">
        <v>314</v>
      </c>
      <c r="C260" s="60" t="s">
        <v>55</v>
      </c>
      <c r="D260" s="61">
        <v>192355</v>
      </c>
      <c r="E260" s="93">
        <v>2451570.7599999998</v>
      </c>
      <c r="F260" s="93">
        <v>2204692.25</v>
      </c>
      <c r="G260" s="61">
        <v>255723</v>
      </c>
      <c r="H260" s="93">
        <v>3017636.03</v>
      </c>
      <c r="I260" s="93">
        <v>2728041.6</v>
      </c>
      <c r="J260" s="90">
        <f t="shared" si="65"/>
        <v>32.943255959034076</v>
      </c>
      <c r="K260" s="90">
        <f t="shared" si="60"/>
        <v>23.089901349614728</v>
      </c>
      <c r="L260" s="90">
        <f t="shared" si="61"/>
        <v>23.737977488694852</v>
      </c>
      <c r="M260" s="90">
        <f t="shared" si="62"/>
        <v>12.745032673962204</v>
      </c>
      <c r="N260" s="90">
        <f t="shared" si="66"/>
        <v>11.80040915365454</v>
      </c>
      <c r="O260" s="90">
        <f t="shared" si="63"/>
        <v>11.461580151282785</v>
      </c>
      <c r="P260" s="90">
        <f t="shared" si="67"/>
        <v>10.667955561290928</v>
      </c>
    </row>
    <row r="261" spans="1:16">
      <c r="A261" s="60" t="s">
        <v>452</v>
      </c>
      <c r="B261" s="60" t="s">
        <v>314</v>
      </c>
      <c r="C261" s="60" t="s">
        <v>607</v>
      </c>
      <c r="D261" s="61">
        <v>6610</v>
      </c>
      <c r="E261" s="93">
        <v>53755.85</v>
      </c>
      <c r="F261" s="93">
        <v>47458</v>
      </c>
      <c r="G261" s="61">
        <v>11580</v>
      </c>
      <c r="H261" s="93">
        <v>81392.42</v>
      </c>
      <c r="I261" s="93">
        <v>76826.850000000006</v>
      </c>
      <c r="J261" s="90">
        <f t="shared" si="65"/>
        <v>75.189107413010589</v>
      </c>
      <c r="K261" s="90">
        <f t="shared" si="60"/>
        <v>51.411278958476146</v>
      </c>
      <c r="L261" s="90">
        <f t="shared" si="61"/>
        <v>61.883876269543606</v>
      </c>
      <c r="M261" s="90">
        <f t="shared" si="62"/>
        <v>8.1325037821482606</v>
      </c>
      <c r="N261" s="90">
        <f t="shared" si="66"/>
        <v>7.0287063903281517</v>
      </c>
      <c r="O261" s="90">
        <f t="shared" si="63"/>
        <v>7.1797276853252647</v>
      </c>
      <c r="P261" s="90">
        <f t="shared" si="67"/>
        <v>6.6344430051813479</v>
      </c>
    </row>
    <row r="262" spans="1:16">
      <c r="A262" s="60" t="s">
        <v>452</v>
      </c>
      <c r="B262" s="60" t="s">
        <v>314</v>
      </c>
      <c r="C262" s="60" t="s">
        <v>41</v>
      </c>
      <c r="D262" s="61">
        <v>823124</v>
      </c>
      <c r="E262" s="93">
        <v>9013634.2400000002</v>
      </c>
      <c r="F262" s="93">
        <v>8080317.3399999999</v>
      </c>
      <c r="G262" s="61">
        <v>861738.5</v>
      </c>
      <c r="H262" s="93">
        <v>8758324.9000000004</v>
      </c>
      <c r="I262" s="93">
        <v>7953345.8099999996</v>
      </c>
      <c r="J262" s="90">
        <f t="shared" si="65"/>
        <v>4.6912129885655141</v>
      </c>
      <c r="K262" s="90">
        <f t="shared" si="60"/>
        <v>-2.8324794772236048</v>
      </c>
      <c r="L262" s="90">
        <f t="shared" si="61"/>
        <v>-1.5713681116390443</v>
      </c>
      <c r="M262" s="90">
        <f t="shared" si="62"/>
        <v>10.950518075040941</v>
      </c>
      <c r="N262" s="90">
        <f t="shared" si="66"/>
        <v>10.163552980399507</v>
      </c>
      <c r="O262" s="90">
        <f t="shared" si="63"/>
        <v>9.816646507695074</v>
      </c>
      <c r="P262" s="90">
        <f t="shared" si="67"/>
        <v>9.2294191451350951</v>
      </c>
    </row>
    <row r="263" spans="1:16">
      <c r="A263" s="60" t="s">
        <v>452</v>
      </c>
      <c r="B263" s="60" t="s">
        <v>314</v>
      </c>
      <c r="C263" s="60" t="s">
        <v>91</v>
      </c>
      <c r="D263" s="61">
        <v>10850</v>
      </c>
      <c r="E263" s="93">
        <v>148908</v>
      </c>
      <c r="F263" s="93">
        <v>133329.76999999999</v>
      </c>
      <c r="G263" s="61">
        <v>3000</v>
      </c>
      <c r="H263" s="93">
        <v>40725.64</v>
      </c>
      <c r="I263" s="93">
        <v>37429.22</v>
      </c>
      <c r="J263" s="90">
        <f t="shared" si="65"/>
        <v>-72.350230414746548</v>
      </c>
      <c r="K263" s="90">
        <f t="shared" si="60"/>
        <v>-72.650468745802783</v>
      </c>
      <c r="L263" s="90">
        <f t="shared" si="61"/>
        <v>-71.927334758021402</v>
      </c>
      <c r="M263" s="90">
        <f t="shared" si="62"/>
        <v>13.724239631336406</v>
      </c>
      <c r="N263" s="90">
        <f t="shared" si="66"/>
        <v>13.575213333333334</v>
      </c>
      <c r="O263" s="90">
        <f t="shared" si="63"/>
        <v>12.288458064516128</v>
      </c>
      <c r="P263" s="90">
        <f t="shared" si="67"/>
        <v>12.476406666666668</v>
      </c>
    </row>
    <row r="264" spans="1:16">
      <c r="A264" s="60" t="s">
        <v>452</v>
      </c>
      <c r="B264" s="60" t="s">
        <v>314</v>
      </c>
      <c r="C264" s="60" t="s">
        <v>56</v>
      </c>
      <c r="D264" s="61"/>
      <c r="E264" s="93"/>
      <c r="F264" s="93"/>
      <c r="G264" s="61">
        <v>22150</v>
      </c>
      <c r="H264" s="93">
        <v>230442.5</v>
      </c>
      <c r="I264" s="93">
        <v>210314</v>
      </c>
      <c r="N264" s="90">
        <f t="shared" si="66"/>
        <v>10.40372460496614</v>
      </c>
      <c r="P264" s="90">
        <f t="shared" si="67"/>
        <v>9.4949887133182838</v>
      </c>
    </row>
    <row r="265" spans="1:16">
      <c r="A265" s="60" t="s">
        <v>452</v>
      </c>
      <c r="B265" s="60" t="s">
        <v>314</v>
      </c>
      <c r="C265" s="60" t="s">
        <v>60</v>
      </c>
      <c r="D265" s="61">
        <v>15250</v>
      </c>
      <c r="E265" s="93">
        <v>164253.57</v>
      </c>
      <c r="F265" s="93">
        <v>147363.21</v>
      </c>
      <c r="G265" s="61">
        <v>43115</v>
      </c>
      <c r="H265" s="93">
        <v>435691.93</v>
      </c>
      <c r="I265" s="93">
        <v>398219.85</v>
      </c>
      <c r="J265" s="90">
        <f t="shared" si="65"/>
        <v>182.72131147540983</v>
      </c>
      <c r="K265" s="90">
        <f t="shared" si="60"/>
        <v>165.25568363597819</v>
      </c>
      <c r="L265" s="90">
        <f t="shared" si="61"/>
        <v>170.23016803176316</v>
      </c>
      <c r="M265" s="90">
        <f t="shared" si="62"/>
        <v>10.770725901639345</v>
      </c>
      <c r="N265" s="90">
        <f t="shared" si="66"/>
        <v>10.105344543662298</v>
      </c>
      <c r="O265" s="90">
        <f t="shared" si="63"/>
        <v>9.6631613114754096</v>
      </c>
      <c r="P265" s="90">
        <f t="shared" si="67"/>
        <v>9.2362252116432799</v>
      </c>
    </row>
    <row r="266" spans="1:16">
      <c r="A266" s="60" t="s">
        <v>452</v>
      </c>
      <c r="B266" s="60" t="s">
        <v>314</v>
      </c>
      <c r="C266" s="60" t="s">
        <v>42</v>
      </c>
      <c r="D266" s="61">
        <v>661345.48</v>
      </c>
      <c r="E266" s="93">
        <v>7034268.4199999999</v>
      </c>
      <c r="F266" s="93">
        <v>6298270.71</v>
      </c>
      <c r="G266" s="61">
        <v>530422.53</v>
      </c>
      <c r="H266" s="93">
        <v>5617037.1100000003</v>
      </c>
      <c r="I266" s="93">
        <v>5100260.32</v>
      </c>
      <c r="J266" s="90">
        <f t="shared" si="65"/>
        <v>-19.796453436107246</v>
      </c>
      <c r="K266" s="90">
        <f t="shared" si="60"/>
        <v>-20.14752957067282</v>
      </c>
      <c r="L266" s="90">
        <f t="shared" si="61"/>
        <v>-19.021259090973555</v>
      </c>
      <c r="M266" s="90">
        <f t="shared" si="62"/>
        <v>10.636299230471796</v>
      </c>
      <c r="N266" s="90">
        <f t="shared" si="66"/>
        <v>10.589740805316094</v>
      </c>
      <c r="O266" s="90">
        <f t="shared" si="63"/>
        <v>9.5234199075496822</v>
      </c>
      <c r="P266" s="90">
        <f t="shared" si="67"/>
        <v>9.6154669749793626</v>
      </c>
    </row>
    <row r="267" spans="1:16">
      <c r="A267" s="60" t="s">
        <v>452</v>
      </c>
      <c r="B267" s="60" t="s">
        <v>314</v>
      </c>
      <c r="C267" s="60" t="s">
        <v>98</v>
      </c>
      <c r="D267" s="61"/>
      <c r="E267" s="93"/>
      <c r="F267" s="93"/>
      <c r="G267" s="61">
        <v>5</v>
      </c>
      <c r="H267" s="93">
        <v>5</v>
      </c>
      <c r="I267" s="93">
        <v>4.26</v>
      </c>
      <c r="N267" s="90">
        <f t="shared" si="66"/>
        <v>1</v>
      </c>
      <c r="P267" s="90">
        <f t="shared" si="67"/>
        <v>0.85199999999999998</v>
      </c>
    </row>
    <row r="268" spans="1:16">
      <c r="A268" s="60" t="s">
        <v>452</v>
      </c>
      <c r="B268" s="60" t="s">
        <v>314</v>
      </c>
      <c r="C268" s="60" t="s">
        <v>70</v>
      </c>
      <c r="D268" s="61">
        <v>5565</v>
      </c>
      <c r="E268" s="93">
        <v>44103.9</v>
      </c>
      <c r="F268" s="93">
        <v>39299.83</v>
      </c>
      <c r="G268" s="61">
        <v>11500</v>
      </c>
      <c r="H268" s="93">
        <v>105286.6</v>
      </c>
      <c r="I268" s="93">
        <v>94410.79</v>
      </c>
      <c r="J268" s="90">
        <f t="shared" si="65"/>
        <v>106.64869721473495</v>
      </c>
      <c r="K268" s="90">
        <f t="shared" si="60"/>
        <v>138.724013069139</v>
      </c>
      <c r="L268" s="90">
        <f t="shared" si="61"/>
        <v>140.23205698345257</v>
      </c>
      <c r="M268" s="90">
        <f t="shared" si="62"/>
        <v>7.92522911051213</v>
      </c>
      <c r="N268" s="90">
        <f t="shared" si="66"/>
        <v>9.1553565217391313</v>
      </c>
      <c r="O268" s="90">
        <f t="shared" si="63"/>
        <v>7.0619640610961367</v>
      </c>
      <c r="P268" s="90">
        <f t="shared" si="67"/>
        <v>8.2096339130434774</v>
      </c>
    </row>
    <row r="269" spans="1:16">
      <c r="A269" s="60" t="s">
        <v>452</v>
      </c>
      <c r="B269" s="60" t="s">
        <v>314</v>
      </c>
      <c r="C269" s="60" t="s">
        <v>818</v>
      </c>
      <c r="D269" s="61"/>
      <c r="E269" s="93"/>
      <c r="F269" s="93"/>
      <c r="G269" s="61">
        <v>60</v>
      </c>
      <c r="H269" s="93">
        <v>605.77</v>
      </c>
      <c r="I269" s="93">
        <v>565.57000000000005</v>
      </c>
      <c r="N269" s="90">
        <f t="shared" si="66"/>
        <v>10.096166666666667</v>
      </c>
      <c r="P269" s="90">
        <f t="shared" si="67"/>
        <v>9.426166666666667</v>
      </c>
    </row>
    <row r="270" spans="1:16">
      <c r="A270" s="60" t="s">
        <v>452</v>
      </c>
      <c r="B270" s="60" t="s">
        <v>314</v>
      </c>
      <c r="C270" s="60" t="s">
        <v>66</v>
      </c>
      <c r="D270" s="61">
        <v>550</v>
      </c>
      <c r="E270" s="93">
        <v>5996.66</v>
      </c>
      <c r="F270" s="93">
        <v>5259.99</v>
      </c>
      <c r="G270" s="61">
        <v>15000</v>
      </c>
      <c r="H270" s="93">
        <v>146842.15</v>
      </c>
      <c r="I270" s="93">
        <v>132300</v>
      </c>
      <c r="J270" s="90">
        <f t="shared" si="65"/>
        <v>2627.2727272727275</v>
      </c>
      <c r="K270" s="90">
        <f t="shared" si="60"/>
        <v>2348.7322943104996</v>
      </c>
      <c r="L270" s="90">
        <f t="shared" si="61"/>
        <v>2415.2139072507744</v>
      </c>
      <c r="M270" s="90">
        <f t="shared" si="62"/>
        <v>10.903018181818181</v>
      </c>
      <c r="N270" s="90">
        <f t="shared" si="66"/>
        <v>9.7894766666666655</v>
      </c>
      <c r="O270" s="90">
        <f t="shared" si="63"/>
        <v>9.5636181818181818</v>
      </c>
      <c r="P270" s="90">
        <f t="shared" si="67"/>
        <v>8.82</v>
      </c>
    </row>
    <row r="271" spans="1:16">
      <c r="A271" s="60" t="s">
        <v>452</v>
      </c>
      <c r="B271" s="60" t="s">
        <v>314</v>
      </c>
      <c r="C271" s="60" t="s">
        <v>178</v>
      </c>
      <c r="D271" s="61"/>
      <c r="E271" s="93"/>
      <c r="F271" s="93"/>
      <c r="G271" s="61">
        <v>500</v>
      </c>
      <c r="H271" s="93">
        <v>6394.4</v>
      </c>
      <c r="I271" s="93">
        <v>6030</v>
      </c>
      <c r="N271" s="90">
        <f t="shared" si="66"/>
        <v>12.788799999999998</v>
      </c>
      <c r="P271" s="90">
        <f t="shared" si="67"/>
        <v>12.06</v>
      </c>
    </row>
    <row r="272" spans="1:16">
      <c r="A272" s="60" t="s">
        <v>452</v>
      </c>
      <c r="B272" s="60" t="s">
        <v>314</v>
      </c>
      <c r="C272" s="60" t="s">
        <v>352</v>
      </c>
      <c r="D272" s="61">
        <v>2100</v>
      </c>
      <c r="E272" s="93">
        <v>25279.43</v>
      </c>
      <c r="F272" s="93">
        <v>22447.48</v>
      </c>
      <c r="G272" s="61">
        <v>1000</v>
      </c>
      <c r="H272" s="93">
        <v>9759.89</v>
      </c>
      <c r="I272" s="93">
        <v>8749.4699999999993</v>
      </c>
      <c r="J272" s="90">
        <f t="shared" si="65"/>
        <v>-52.38095238095238</v>
      </c>
      <c r="K272" s="90">
        <f t="shared" si="60"/>
        <v>-61.391969676531474</v>
      </c>
      <c r="L272" s="90">
        <f t="shared" si="61"/>
        <v>-61.022484483781703</v>
      </c>
      <c r="M272" s="90">
        <f t="shared" si="62"/>
        <v>12.037823809523809</v>
      </c>
      <c r="N272" s="90">
        <f t="shared" si="66"/>
        <v>9.7598899999999986</v>
      </c>
      <c r="O272" s="90">
        <f t="shared" si="63"/>
        <v>10.689276190476191</v>
      </c>
      <c r="P272" s="90">
        <f t="shared" si="67"/>
        <v>8.7494699999999987</v>
      </c>
    </row>
    <row r="273" spans="1:16">
      <c r="A273" s="60" t="s">
        <v>452</v>
      </c>
      <c r="B273" s="60" t="s">
        <v>314</v>
      </c>
      <c r="C273" s="60" t="s">
        <v>525</v>
      </c>
      <c r="D273" s="61">
        <v>6000</v>
      </c>
      <c r="E273" s="93">
        <v>58343.040000000001</v>
      </c>
      <c r="F273" s="93">
        <v>51425.06</v>
      </c>
      <c r="G273" s="61">
        <v>1200</v>
      </c>
      <c r="H273" s="93">
        <v>9856.23</v>
      </c>
      <c r="I273" s="93">
        <v>8927.82</v>
      </c>
      <c r="J273" s="90">
        <f t="shared" si="65"/>
        <v>-80</v>
      </c>
      <c r="K273" s="90">
        <f t="shared" si="60"/>
        <v>-83.106416806529111</v>
      </c>
      <c r="L273" s="90">
        <f t="shared" si="61"/>
        <v>-82.639164640741313</v>
      </c>
      <c r="M273" s="90">
        <f t="shared" si="62"/>
        <v>9.7238400000000009</v>
      </c>
      <c r="N273" s="90">
        <f t="shared" si="66"/>
        <v>8.2135249999999989</v>
      </c>
      <c r="O273" s="90">
        <f t="shared" si="63"/>
        <v>8.5708433333333325</v>
      </c>
      <c r="P273" s="90">
        <f t="shared" si="67"/>
        <v>7.4398499999999999</v>
      </c>
    </row>
    <row r="274" spans="1:16">
      <c r="A274" s="60" t="s">
        <v>452</v>
      </c>
      <c r="B274" s="60" t="s">
        <v>314</v>
      </c>
      <c r="C274" s="60" t="s">
        <v>82</v>
      </c>
      <c r="D274" s="61">
        <v>455</v>
      </c>
      <c r="E274" s="93">
        <v>2730</v>
      </c>
      <c r="F274" s="93">
        <v>2421.63</v>
      </c>
      <c r="G274" s="61"/>
      <c r="H274" s="93"/>
      <c r="I274" s="93"/>
      <c r="J274" s="90">
        <f t="shared" si="65"/>
        <v>-100</v>
      </c>
      <c r="K274" s="90">
        <f t="shared" si="60"/>
        <v>-100</v>
      </c>
      <c r="L274" s="90">
        <f t="shared" si="61"/>
        <v>-100</v>
      </c>
      <c r="M274" s="90">
        <f t="shared" si="62"/>
        <v>6</v>
      </c>
      <c r="O274" s="90">
        <f t="shared" si="63"/>
        <v>5.3222637362637366</v>
      </c>
    </row>
    <row r="275" spans="1:16">
      <c r="A275" s="60" t="s">
        <v>452</v>
      </c>
      <c r="B275" s="60" t="s">
        <v>314</v>
      </c>
      <c r="C275" s="60" t="s">
        <v>43</v>
      </c>
      <c r="D275" s="61">
        <v>438</v>
      </c>
      <c r="E275" s="93">
        <v>5579.61</v>
      </c>
      <c r="F275" s="93">
        <v>5114.8500000000004</v>
      </c>
      <c r="G275" s="61">
        <v>34775</v>
      </c>
      <c r="H275" s="93">
        <v>246831.94</v>
      </c>
      <c r="I275" s="93">
        <v>218023.5</v>
      </c>
      <c r="J275" s="90">
        <f t="shared" si="65"/>
        <v>7839.4977168949772</v>
      </c>
      <c r="K275" s="90">
        <f t="shared" si="60"/>
        <v>4323.8206613007005</v>
      </c>
      <c r="L275" s="90">
        <f t="shared" si="61"/>
        <v>4162.5590193260796</v>
      </c>
      <c r="M275" s="90">
        <f t="shared" si="62"/>
        <v>12.738835616438356</v>
      </c>
      <c r="N275" s="90">
        <f t="shared" si="66"/>
        <v>7.0979709561466571</v>
      </c>
      <c r="O275" s="90">
        <f t="shared" si="63"/>
        <v>11.677739726027399</v>
      </c>
      <c r="P275" s="90">
        <f t="shared" si="67"/>
        <v>6.2695470884255933</v>
      </c>
    </row>
    <row r="276" spans="1:16" s="96" customFormat="1">
      <c r="A276" s="83"/>
      <c r="B276" s="83"/>
      <c r="C276" s="83"/>
      <c r="D276" s="95">
        <f>SUM(D252:D275)</f>
        <v>3517833.23</v>
      </c>
      <c r="E276" s="95">
        <f t="shared" ref="E276:I276" si="69">SUM(E252:E275)</f>
        <v>41531347.989999995</v>
      </c>
      <c r="F276" s="95">
        <f t="shared" si="69"/>
        <v>37230444.140000001</v>
      </c>
      <c r="G276" s="95">
        <f t="shared" si="69"/>
        <v>3765115.08</v>
      </c>
      <c r="H276" s="95">
        <f t="shared" si="69"/>
        <v>42345694.900000006</v>
      </c>
      <c r="I276" s="95">
        <f t="shared" si="69"/>
        <v>38419766.449999996</v>
      </c>
      <c r="J276" s="138">
        <f t="shared" si="65"/>
        <v>7.0293795593033295</v>
      </c>
      <c r="K276" s="138">
        <f t="shared" si="60"/>
        <v>1.9608005745349066</v>
      </c>
      <c r="L276" s="138">
        <f t="shared" si="61"/>
        <v>3.1944886435620021</v>
      </c>
      <c r="M276" s="138">
        <f t="shared" si="62"/>
        <v>11.805945670141957</v>
      </c>
      <c r="N276" s="138">
        <f t="shared" si="66"/>
        <v>11.246852752240445</v>
      </c>
      <c r="O276" s="138">
        <f t="shared" si="63"/>
        <v>10.583345402078654</v>
      </c>
      <c r="P276" s="138">
        <f t="shared" si="67"/>
        <v>10.204141343270706</v>
      </c>
    </row>
    <row r="277" spans="1:16" s="96" customFormat="1">
      <c r="A277" s="83"/>
      <c r="B277" s="83"/>
      <c r="C277" s="83"/>
      <c r="D277" s="95">
        <f>SUM(D276,D251,D229,D193)</f>
        <v>24145117.77</v>
      </c>
      <c r="E277" s="95">
        <f t="shared" ref="E277:I277" si="70">SUM(E276,E251,E229,E193)</f>
        <v>184869142.66000003</v>
      </c>
      <c r="F277" s="95">
        <f t="shared" si="70"/>
        <v>165677520.22000003</v>
      </c>
      <c r="G277" s="95">
        <f t="shared" si="70"/>
        <v>27217438.589999996</v>
      </c>
      <c r="H277" s="95">
        <f t="shared" si="70"/>
        <v>186292570.76999998</v>
      </c>
      <c r="I277" s="95">
        <f t="shared" si="70"/>
        <v>168580442.45999998</v>
      </c>
      <c r="J277" s="90"/>
      <c r="K277" s="90"/>
      <c r="L277" s="90"/>
      <c r="M277" s="90"/>
      <c r="N277" s="90"/>
      <c r="O277" s="90"/>
      <c r="P277" s="90"/>
    </row>
    <row r="278" spans="1:16" s="88" customFormat="1" ht="12.75" customHeight="1">
      <c r="A278" s="171" t="s">
        <v>827</v>
      </c>
      <c r="B278" s="171"/>
      <c r="C278" s="128"/>
      <c r="D278" s="128"/>
      <c r="E278" s="128"/>
      <c r="F278" s="128"/>
      <c r="G278" s="89"/>
      <c r="H278" s="89"/>
      <c r="I278" s="89"/>
      <c r="J278" s="90"/>
      <c r="K278" s="90"/>
      <c r="L278" s="90"/>
      <c r="M278" s="90"/>
      <c r="N278" s="90"/>
      <c r="O278" s="90"/>
      <c r="P278" s="90"/>
    </row>
    <row r="279" spans="1:16" s="88" customFormat="1" ht="36.75" customHeight="1">
      <c r="A279" s="84" t="s">
        <v>125</v>
      </c>
      <c r="B279" s="84" t="s">
        <v>126</v>
      </c>
      <c r="C279" s="84" t="s">
        <v>127</v>
      </c>
      <c r="D279" s="55" t="s">
        <v>683</v>
      </c>
      <c r="E279" s="55" t="s">
        <v>684</v>
      </c>
      <c r="F279" s="85" t="s">
        <v>706</v>
      </c>
      <c r="G279" s="55" t="s">
        <v>740</v>
      </c>
      <c r="H279" s="55" t="s">
        <v>741</v>
      </c>
      <c r="I279" s="85" t="s">
        <v>794</v>
      </c>
      <c r="J279" s="87" t="s">
        <v>78</v>
      </c>
      <c r="K279" s="87" t="s">
        <v>79</v>
      </c>
      <c r="L279" s="87" t="s">
        <v>656</v>
      </c>
      <c r="M279" s="87" t="s">
        <v>685</v>
      </c>
      <c r="N279" s="87" t="s">
        <v>743</v>
      </c>
      <c r="O279" s="87" t="s">
        <v>686</v>
      </c>
      <c r="P279" s="87" t="s">
        <v>744</v>
      </c>
    </row>
    <row r="280" spans="1:16">
      <c r="A280" s="60" t="s">
        <v>518</v>
      </c>
      <c r="B280" s="60" t="s">
        <v>519</v>
      </c>
      <c r="C280" s="60" t="s">
        <v>850</v>
      </c>
      <c r="D280" s="94"/>
      <c r="E280" s="94"/>
      <c r="F280" s="94"/>
      <c r="G280" s="61">
        <v>0.9</v>
      </c>
      <c r="H280" s="93">
        <v>1000</v>
      </c>
      <c r="I280" s="93">
        <v>873.56</v>
      </c>
      <c r="N280" s="90">
        <f>H280/G280</f>
        <v>1111.1111111111111</v>
      </c>
      <c r="P280" s="90">
        <f>I280/G280</f>
        <v>970.62222222222215</v>
      </c>
    </row>
    <row r="281" spans="1:16">
      <c r="A281" s="60" t="s">
        <v>518</v>
      </c>
      <c r="B281" s="60" t="s">
        <v>519</v>
      </c>
      <c r="C281" s="60" t="s">
        <v>151</v>
      </c>
      <c r="D281" s="94">
        <v>655</v>
      </c>
      <c r="E281" s="94">
        <v>131687.5</v>
      </c>
      <c r="F281" s="94">
        <v>119138.32</v>
      </c>
      <c r="G281" s="61">
        <v>250</v>
      </c>
      <c r="H281" s="93">
        <v>53726.33</v>
      </c>
      <c r="I281" s="93">
        <v>47935</v>
      </c>
      <c r="J281" s="90">
        <f t="shared" ref="J281:J316" si="71">(G281-D281)*100/D281</f>
        <v>-61.832061068702288</v>
      </c>
      <c r="K281" s="90">
        <f t="shared" ref="K281:K316" si="72">(H281-E281)*100/E281</f>
        <v>-59.201647840531564</v>
      </c>
      <c r="L281" s="90">
        <f t="shared" ref="L281:L316" si="73">(I281-F281)*100/F281</f>
        <v>-59.765254369878647</v>
      </c>
      <c r="M281" s="90">
        <f t="shared" ref="M281:M316" si="74">E281/D281</f>
        <v>201.04961832061068</v>
      </c>
      <c r="N281" s="90">
        <f t="shared" ref="N281:N360" si="75">H281/G281</f>
        <v>214.90532000000002</v>
      </c>
      <c r="O281" s="90">
        <f t="shared" ref="O281:O359" si="76">F281/D281</f>
        <v>181.89056488549619</v>
      </c>
      <c r="P281" s="90">
        <f t="shared" ref="P281:P360" si="77">I281/G281</f>
        <v>191.74</v>
      </c>
    </row>
    <row r="282" spans="1:16">
      <c r="A282" s="60" t="s">
        <v>518</v>
      </c>
      <c r="B282" s="60" t="s">
        <v>519</v>
      </c>
      <c r="C282" s="60" t="s">
        <v>48</v>
      </c>
      <c r="D282" s="94">
        <v>566</v>
      </c>
      <c r="E282" s="94">
        <v>70155.55</v>
      </c>
      <c r="F282" s="94">
        <v>62836.77</v>
      </c>
      <c r="G282" s="61">
        <v>198</v>
      </c>
      <c r="H282" s="93">
        <v>207100.46</v>
      </c>
      <c r="I282" s="93">
        <v>189012.78</v>
      </c>
      <c r="J282" s="90">
        <f t="shared" si="71"/>
        <v>-65.017667844522961</v>
      </c>
      <c r="K282" s="90">
        <f t="shared" si="72"/>
        <v>195.20181938563661</v>
      </c>
      <c r="L282" s="90">
        <f t="shared" si="73"/>
        <v>200.79964326619591</v>
      </c>
      <c r="M282" s="90">
        <f t="shared" si="74"/>
        <v>123.94973498233216</v>
      </c>
      <c r="N282" s="90">
        <f t="shared" si="75"/>
        <v>1045.9619191919192</v>
      </c>
      <c r="O282" s="90">
        <f t="shared" si="76"/>
        <v>111.01902826855122</v>
      </c>
      <c r="P282" s="90">
        <f t="shared" si="77"/>
        <v>954.61</v>
      </c>
    </row>
    <row r="283" spans="1:16">
      <c r="A283" s="60" t="s">
        <v>518</v>
      </c>
      <c r="B283" s="60" t="s">
        <v>519</v>
      </c>
      <c r="C283" s="60" t="s">
        <v>604</v>
      </c>
      <c r="D283" s="94">
        <v>43905</v>
      </c>
      <c r="E283" s="94">
        <v>2934025.83</v>
      </c>
      <c r="F283" s="94">
        <v>2612343.38</v>
      </c>
      <c r="G283" s="61">
        <v>38580</v>
      </c>
      <c r="H283" s="93">
        <v>2672659.92</v>
      </c>
      <c r="I283" s="93">
        <v>2417471.5499999998</v>
      </c>
      <c r="J283" s="90">
        <f t="shared" si="71"/>
        <v>-12.128459173214896</v>
      </c>
      <c r="K283" s="90">
        <f t="shared" si="72"/>
        <v>-8.9080984675584851</v>
      </c>
      <c r="L283" s="90">
        <f t="shared" si="73"/>
        <v>-7.4596560119902797</v>
      </c>
      <c r="M283" s="90">
        <f t="shared" si="74"/>
        <v>66.826690126409289</v>
      </c>
      <c r="N283" s="90">
        <f t="shared" si="75"/>
        <v>69.275788491446349</v>
      </c>
      <c r="O283" s="90">
        <f t="shared" si="76"/>
        <v>59.499906161029493</v>
      </c>
      <c r="P283" s="90">
        <f t="shared" si="77"/>
        <v>62.66126360808709</v>
      </c>
    </row>
    <row r="284" spans="1:16">
      <c r="A284" s="60" t="s">
        <v>518</v>
      </c>
      <c r="B284" s="60" t="s">
        <v>519</v>
      </c>
      <c r="C284" s="60" t="s">
        <v>107</v>
      </c>
      <c r="D284" s="94"/>
      <c r="E284" s="94"/>
      <c r="F284" s="94"/>
      <c r="G284" s="61">
        <v>2100</v>
      </c>
      <c r="H284" s="93">
        <v>282000</v>
      </c>
      <c r="I284" s="93">
        <v>252790.7</v>
      </c>
      <c r="N284" s="90">
        <f t="shared" si="75"/>
        <v>134.28571428571428</v>
      </c>
      <c r="P284" s="90">
        <f t="shared" si="77"/>
        <v>120.37652380952382</v>
      </c>
    </row>
    <row r="285" spans="1:16">
      <c r="A285" s="60" t="s">
        <v>418</v>
      </c>
      <c r="B285" s="60" t="s">
        <v>419</v>
      </c>
      <c r="C285" s="60" t="s">
        <v>47</v>
      </c>
      <c r="D285" s="94">
        <v>1389542</v>
      </c>
      <c r="E285" s="94">
        <v>6376028.2599999998</v>
      </c>
      <c r="F285" s="94">
        <v>5720176.1900000004</v>
      </c>
      <c r="G285" s="61">
        <v>1167528</v>
      </c>
      <c r="H285" s="93">
        <v>4760139.0599999996</v>
      </c>
      <c r="I285" s="93">
        <v>4349583.08</v>
      </c>
      <c r="J285" s="90">
        <f t="shared" si="71"/>
        <v>-15.977494742872112</v>
      </c>
      <c r="K285" s="90">
        <f t="shared" si="72"/>
        <v>-25.343193820787743</v>
      </c>
      <c r="L285" s="90">
        <f t="shared" si="73"/>
        <v>-23.96067995940524</v>
      </c>
      <c r="M285" s="90">
        <f t="shared" si="74"/>
        <v>4.5885826121124804</v>
      </c>
      <c r="N285" s="90">
        <f t="shared" si="75"/>
        <v>4.0771091228647194</v>
      </c>
      <c r="O285" s="90">
        <f t="shared" si="76"/>
        <v>4.1165910710147662</v>
      </c>
      <c r="P285" s="90">
        <f t="shared" si="77"/>
        <v>3.7254636120075921</v>
      </c>
    </row>
    <row r="286" spans="1:16">
      <c r="A286" s="60" t="s">
        <v>418</v>
      </c>
      <c r="B286" s="60" t="s">
        <v>419</v>
      </c>
      <c r="C286" s="60" t="s">
        <v>86</v>
      </c>
      <c r="D286" s="94">
        <v>49420</v>
      </c>
      <c r="E286" s="94">
        <v>227290.43</v>
      </c>
      <c r="F286" s="94">
        <v>203081.13</v>
      </c>
      <c r="G286" s="61">
        <v>160036</v>
      </c>
      <c r="H286" s="93">
        <v>686892.67</v>
      </c>
      <c r="I286" s="93">
        <v>599965.23</v>
      </c>
      <c r="J286" s="90">
        <f t="shared" si="71"/>
        <v>223.82840955078916</v>
      </c>
      <c r="K286" s="90">
        <f t="shared" si="72"/>
        <v>202.20923511825822</v>
      </c>
      <c r="L286" s="90">
        <f t="shared" si="73"/>
        <v>195.43130373560555</v>
      </c>
      <c r="M286" s="90">
        <f t="shared" si="74"/>
        <v>4.599158842573857</v>
      </c>
      <c r="N286" s="90">
        <f t="shared" si="75"/>
        <v>4.2921134619710566</v>
      </c>
      <c r="O286" s="90">
        <f t="shared" si="76"/>
        <v>4.1092903682719548</v>
      </c>
      <c r="P286" s="90">
        <f t="shared" si="77"/>
        <v>3.7489391761853583</v>
      </c>
    </row>
    <row r="287" spans="1:16">
      <c r="A287" s="60" t="s">
        <v>418</v>
      </c>
      <c r="B287" s="60" t="s">
        <v>419</v>
      </c>
      <c r="C287" s="60" t="s">
        <v>93</v>
      </c>
      <c r="D287" s="94"/>
      <c r="E287" s="94"/>
      <c r="F287" s="94"/>
      <c r="G287" s="61">
        <v>23524</v>
      </c>
      <c r="H287" s="93">
        <v>80361.84</v>
      </c>
      <c r="I287" s="93">
        <v>75749.31</v>
      </c>
      <c r="N287" s="90">
        <f t="shared" si="75"/>
        <v>3.4161639177010712</v>
      </c>
      <c r="P287" s="90">
        <f t="shared" si="77"/>
        <v>3.2200862948478148</v>
      </c>
    </row>
    <row r="288" spans="1:16">
      <c r="A288" s="60" t="s">
        <v>418</v>
      </c>
      <c r="B288" s="60" t="s">
        <v>419</v>
      </c>
      <c r="C288" s="60" t="s">
        <v>59</v>
      </c>
      <c r="D288" s="94">
        <v>11000</v>
      </c>
      <c r="E288" s="94">
        <v>59639.51</v>
      </c>
      <c r="F288" s="94">
        <v>54103.35</v>
      </c>
      <c r="G288" s="61">
        <v>10160</v>
      </c>
      <c r="H288" s="93">
        <v>42546.65</v>
      </c>
      <c r="I288" s="93">
        <v>39555</v>
      </c>
      <c r="J288" s="90">
        <f t="shared" si="71"/>
        <v>-7.6363636363636367</v>
      </c>
      <c r="K288" s="90">
        <f t="shared" si="72"/>
        <v>-28.660295834087169</v>
      </c>
      <c r="L288" s="90">
        <f t="shared" si="73"/>
        <v>-26.889924561048435</v>
      </c>
      <c r="M288" s="90">
        <f t="shared" si="74"/>
        <v>5.4217736363636364</v>
      </c>
      <c r="N288" s="90">
        <f t="shared" si="75"/>
        <v>4.1876624015748032</v>
      </c>
      <c r="O288" s="90">
        <f t="shared" si="76"/>
        <v>4.9184863636363634</v>
      </c>
      <c r="P288" s="90">
        <f t="shared" si="77"/>
        <v>3.8932086614173227</v>
      </c>
    </row>
    <row r="289" spans="1:16">
      <c r="A289" s="60" t="s">
        <v>418</v>
      </c>
      <c r="B289" s="60" t="s">
        <v>419</v>
      </c>
      <c r="C289" s="60" t="s">
        <v>134</v>
      </c>
      <c r="D289" s="94">
        <v>1130550</v>
      </c>
      <c r="E289" s="94">
        <v>5581717.4100000001</v>
      </c>
      <c r="F289" s="94">
        <v>5001604.8899999997</v>
      </c>
      <c r="G289" s="61">
        <v>964570</v>
      </c>
      <c r="H289" s="93">
        <v>4209178.18</v>
      </c>
      <c r="I289" s="93">
        <v>3855099.55</v>
      </c>
      <c r="J289" s="90">
        <f t="shared" si="71"/>
        <v>-14.681349785502631</v>
      </c>
      <c r="K289" s="90">
        <f t="shared" si="72"/>
        <v>-24.589908968537348</v>
      </c>
      <c r="L289" s="90">
        <f t="shared" si="73"/>
        <v>-22.922749101838789</v>
      </c>
      <c r="M289" s="90">
        <f t="shared" si="74"/>
        <v>4.9371698819158816</v>
      </c>
      <c r="N289" s="90">
        <f t="shared" si="75"/>
        <v>4.3637871590449624</v>
      </c>
      <c r="O289" s="90">
        <f t="shared" si="76"/>
        <v>4.4240457211091941</v>
      </c>
      <c r="P289" s="90">
        <f t="shared" si="77"/>
        <v>3.9967027276402955</v>
      </c>
    </row>
    <row r="290" spans="1:16">
      <c r="A290" s="60" t="s">
        <v>418</v>
      </c>
      <c r="B290" s="60" t="s">
        <v>419</v>
      </c>
      <c r="C290" s="60" t="s">
        <v>62</v>
      </c>
      <c r="D290" s="94">
        <v>138897</v>
      </c>
      <c r="E290" s="94">
        <v>804858.65</v>
      </c>
      <c r="F290" s="94">
        <v>721393.35</v>
      </c>
      <c r="G290" s="61">
        <v>162421</v>
      </c>
      <c r="H290" s="93">
        <v>882492.57</v>
      </c>
      <c r="I290" s="93">
        <v>797510.83</v>
      </c>
      <c r="J290" s="90">
        <f t="shared" si="71"/>
        <v>16.936290920610237</v>
      </c>
      <c r="K290" s="90">
        <f t="shared" si="72"/>
        <v>9.6456588992365209</v>
      </c>
      <c r="L290" s="90">
        <f t="shared" si="73"/>
        <v>10.551452962520376</v>
      </c>
      <c r="M290" s="90">
        <f t="shared" si="74"/>
        <v>5.7946438727978284</v>
      </c>
      <c r="N290" s="90">
        <f t="shared" si="75"/>
        <v>5.433364958964666</v>
      </c>
      <c r="O290" s="90">
        <f t="shared" si="76"/>
        <v>5.1937288062377158</v>
      </c>
      <c r="P290" s="90">
        <f t="shared" si="77"/>
        <v>4.9101460402287875</v>
      </c>
    </row>
    <row r="291" spans="1:16">
      <c r="A291" s="60" t="s">
        <v>418</v>
      </c>
      <c r="B291" s="60" t="s">
        <v>419</v>
      </c>
      <c r="C291" s="60" t="s">
        <v>53</v>
      </c>
      <c r="D291" s="94">
        <v>1137384.8500000001</v>
      </c>
      <c r="E291" s="94">
        <v>5745986.1699999999</v>
      </c>
      <c r="F291" s="94">
        <v>5148458.59</v>
      </c>
      <c r="G291" s="61">
        <v>1303706.8</v>
      </c>
      <c r="H291" s="93">
        <v>6030102.6299999999</v>
      </c>
      <c r="I291" s="93">
        <v>5444905.0700000003</v>
      </c>
      <c r="J291" s="90">
        <f t="shared" si="71"/>
        <v>14.623190206903137</v>
      </c>
      <c r="K291" s="90">
        <f t="shared" si="72"/>
        <v>4.9446074458616378</v>
      </c>
      <c r="L291" s="90">
        <f t="shared" si="73"/>
        <v>5.7579657060036773</v>
      </c>
      <c r="M291" s="90">
        <f t="shared" si="74"/>
        <v>5.0519278237265066</v>
      </c>
      <c r="N291" s="90">
        <f t="shared" si="75"/>
        <v>4.6253518275735006</v>
      </c>
      <c r="O291" s="90">
        <f t="shared" si="76"/>
        <v>4.5265756704953466</v>
      </c>
      <c r="P291" s="90">
        <f t="shared" si="77"/>
        <v>4.1764797652355581</v>
      </c>
    </row>
    <row r="292" spans="1:16">
      <c r="A292" s="60" t="s">
        <v>418</v>
      </c>
      <c r="B292" s="60" t="s">
        <v>419</v>
      </c>
      <c r="C292" s="60" t="s">
        <v>81</v>
      </c>
      <c r="D292" s="94">
        <v>47436</v>
      </c>
      <c r="E292" s="94">
        <v>224267.91</v>
      </c>
      <c r="F292" s="94">
        <v>200559.69</v>
      </c>
      <c r="G292" s="61">
        <v>81084</v>
      </c>
      <c r="H292" s="93">
        <v>363669.76000000001</v>
      </c>
      <c r="I292" s="93">
        <v>328044.34999999998</v>
      </c>
      <c r="J292" s="90">
        <f t="shared" si="71"/>
        <v>70.933468251960534</v>
      </c>
      <c r="K292" s="90">
        <f t="shared" si="72"/>
        <v>62.158625369095382</v>
      </c>
      <c r="L292" s="90">
        <f t="shared" si="73"/>
        <v>63.564448070297665</v>
      </c>
      <c r="M292" s="90">
        <f t="shared" si="74"/>
        <v>4.7277997723248166</v>
      </c>
      <c r="N292" s="90">
        <f t="shared" si="75"/>
        <v>4.4850989097725815</v>
      </c>
      <c r="O292" s="90">
        <f t="shared" si="76"/>
        <v>4.2280059448520113</v>
      </c>
      <c r="P292" s="90">
        <f t="shared" si="77"/>
        <v>4.0457346702185388</v>
      </c>
    </row>
    <row r="293" spans="1:16">
      <c r="A293" s="60" t="s">
        <v>418</v>
      </c>
      <c r="B293" s="60" t="s">
        <v>419</v>
      </c>
      <c r="C293" s="60" t="s">
        <v>672</v>
      </c>
      <c r="D293" s="94">
        <v>118790</v>
      </c>
      <c r="E293" s="94">
        <v>576304.57999999996</v>
      </c>
      <c r="F293" s="94">
        <v>517158.62</v>
      </c>
      <c r="G293" s="61"/>
      <c r="H293" s="93"/>
      <c r="I293" s="93"/>
      <c r="J293" s="90">
        <f t="shared" si="71"/>
        <v>-100</v>
      </c>
      <c r="K293" s="90">
        <f t="shared" si="72"/>
        <v>-100</v>
      </c>
      <c r="L293" s="90">
        <f t="shared" si="73"/>
        <v>-100</v>
      </c>
      <c r="M293" s="90">
        <f t="shared" si="74"/>
        <v>4.8514570250021043</v>
      </c>
      <c r="O293" s="90">
        <f t="shared" si="76"/>
        <v>4.3535534977691723</v>
      </c>
    </row>
    <row r="294" spans="1:16">
      <c r="A294" s="60" t="s">
        <v>418</v>
      </c>
      <c r="B294" s="60" t="s">
        <v>419</v>
      </c>
      <c r="C294" s="60" t="s">
        <v>55</v>
      </c>
      <c r="D294" s="94">
        <v>249011</v>
      </c>
      <c r="E294" s="94">
        <v>1126769.92</v>
      </c>
      <c r="F294" s="94">
        <v>1002095.85</v>
      </c>
      <c r="G294" s="61">
        <v>634043.5</v>
      </c>
      <c r="H294" s="93">
        <v>3020737.71</v>
      </c>
      <c r="I294" s="93">
        <v>2717807.8</v>
      </c>
      <c r="J294" s="90">
        <f t="shared" si="71"/>
        <v>154.62469529458539</v>
      </c>
      <c r="K294" s="90">
        <f t="shared" si="72"/>
        <v>168.08824555770889</v>
      </c>
      <c r="L294" s="90">
        <f t="shared" si="73"/>
        <v>171.21235957618222</v>
      </c>
      <c r="M294" s="90">
        <f t="shared" si="74"/>
        <v>4.5249805028693508</v>
      </c>
      <c r="N294" s="90">
        <f t="shared" si="75"/>
        <v>4.7642436362804759</v>
      </c>
      <c r="O294" s="90">
        <f t="shared" si="76"/>
        <v>4.0243035448233213</v>
      </c>
      <c r="P294" s="90">
        <f t="shared" si="77"/>
        <v>4.2864689883265106</v>
      </c>
    </row>
    <row r="295" spans="1:16">
      <c r="A295" s="60" t="s">
        <v>418</v>
      </c>
      <c r="B295" s="60" t="s">
        <v>419</v>
      </c>
      <c r="C295" s="60" t="s">
        <v>612</v>
      </c>
      <c r="D295" s="94">
        <v>170</v>
      </c>
      <c r="E295" s="94">
        <v>856.2</v>
      </c>
      <c r="F295" s="94">
        <v>770.33</v>
      </c>
      <c r="G295" s="61"/>
      <c r="H295" s="93"/>
      <c r="I295" s="93"/>
      <c r="J295" s="90">
        <f t="shared" si="71"/>
        <v>-100</v>
      </c>
      <c r="K295" s="90">
        <f t="shared" si="72"/>
        <v>-100</v>
      </c>
      <c r="L295" s="90">
        <f t="shared" si="73"/>
        <v>-100</v>
      </c>
      <c r="M295" s="90">
        <f t="shared" si="74"/>
        <v>5.0364705882352947</v>
      </c>
      <c r="O295" s="90">
        <f t="shared" si="76"/>
        <v>4.531352941176471</v>
      </c>
    </row>
    <row r="296" spans="1:16">
      <c r="A296" s="60" t="s">
        <v>418</v>
      </c>
      <c r="B296" s="60" t="s">
        <v>419</v>
      </c>
      <c r="C296" s="60" t="s">
        <v>41</v>
      </c>
      <c r="D296" s="94">
        <v>3303136</v>
      </c>
      <c r="E296" s="94">
        <v>15913047.449999999</v>
      </c>
      <c r="F296" s="94">
        <v>14256363.140000001</v>
      </c>
      <c r="G296" s="61">
        <v>3772940</v>
      </c>
      <c r="H296" s="93">
        <v>17126563.059999999</v>
      </c>
      <c r="I296" s="93">
        <v>15528443.529999999</v>
      </c>
      <c r="J296" s="90">
        <f t="shared" si="71"/>
        <v>14.222968718212027</v>
      </c>
      <c r="K296" s="90">
        <f t="shared" si="72"/>
        <v>7.625915864405969</v>
      </c>
      <c r="L296" s="90">
        <f t="shared" si="73"/>
        <v>8.9228955344918273</v>
      </c>
      <c r="M296" s="90">
        <f t="shared" si="74"/>
        <v>4.8175574514643049</v>
      </c>
      <c r="N296" s="90">
        <f t="shared" si="75"/>
        <v>4.5393149798300527</v>
      </c>
      <c r="O296" s="90">
        <f t="shared" si="76"/>
        <v>4.3160085264427499</v>
      </c>
      <c r="P296" s="90">
        <f t="shared" si="77"/>
        <v>4.1157409155724709</v>
      </c>
    </row>
    <row r="297" spans="1:16">
      <c r="A297" s="60" t="s">
        <v>418</v>
      </c>
      <c r="B297" s="60" t="s">
        <v>419</v>
      </c>
      <c r="C297" s="60" t="s">
        <v>44</v>
      </c>
      <c r="D297" s="94">
        <v>1977894</v>
      </c>
      <c r="E297" s="94">
        <v>9004667.5700000003</v>
      </c>
      <c r="F297" s="94">
        <v>8073734.5099999998</v>
      </c>
      <c r="G297" s="61">
        <v>2568648</v>
      </c>
      <c r="H297" s="93">
        <v>11045512.82</v>
      </c>
      <c r="I297" s="93">
        <v>9969801.5700000003</v>
      </c>
      <c r="J297" s="90">
        <f t="shared" si="71"/>
        <v>29.867829115210419</v>
      </c>
      <c r="K297" s="90">
        <f t="shared" si="72"/>
        <v>22.664304197073207</v>
      </c>
      <c r="L297" s="90">
        <f t="shared" si="73"/>
        <v>23.484387028723351</v>
      </c>
      <c r="M297" s="90">
        <f t="shared" si="74"/>
        <v>4.5526542726758867</v>
      </c>
      <c r="N297" s="90">
        <f t="shared" si="75"/>
        <v>4.3001270785253567</v>
      </c>
      <c r="O297" s="90">
        <f t="shared" si="76"/>
        <v>4.0819854400690838</v>
      </c>
      <c r="P297" s="90">
        <f t="shared" si="77"/>
        <v>3.8813420795687072</v>
      </c>
    </row>
    <row r="298" spans="1:16">
      <c r="A298" s="60" t="s">
        <v>418</v>
      </c>
      <c r="B298" s="60" t="s">
        <v>419</v>
      </c>
      <c r="C298" s="60" t="s">
        <v>56</v>
      </c>
      <c r="D298" s="94">
        <v>836839</v>
      </c>
      <c r="E298" s="94">
        <v>4032004.21</v>
      </c>
      <c r="F298" s="94">
        <v>3615190.94</v>
      </c>
      <c r="G298" s="61">
        <v>1038211</v>
      </c>
      <c r="H298" s="93">
        <v>4718453.46</v>
      </c>
      <c r="I298" s="93">
        <v>4274228.66</v>
      </c>
      <c r="J298" s="90">
        <f t="shared" si="71"/>
        <v>24.063410046615896</v>
      </c>
      <c r="K298" s="90">
        <f t="shared" si="72"/>
        <v>17.025013225370614</v>
      </c>
      <c r="L298" s="90">
        <f t="shared" si="73"/>
        <v>18.229679453666705</v>
      </c>
      <c r="M298" s="90">
        <f t="shared" si="74"/>
        <v>4.8181361169830756</v>
      </c>
      <c r="N298" s="90">
        <f t="shared" si="75"/>
        <v>4.5447923976917988</v>
      </c>
      <c r="O298" s="90">
        <f t="shared" si="76"/>
        <v>4.3200555184450051</v>
      </c>
      <c r="P298" s="90">
        <f t="shared" si="77"/>
        <v>4.116917139194249</v>
      </c>
    </row>
    <row r="299" spans="1:16">
      <c r="A299" s="60" t="s">
        <v>418</v>
      </c>
      <c r="B299" s="60" t="s">
        <v>419</v>
      </c>
      <c r="C299" s="60" t="s">
        <v>60</v>
      </c>
      <c r="D299" s="94">
        <v>8520</v>
      </c>
      <c r="E299" s="94">
        <v>53804.639999999999</v>
      </c>
      <c r="F299" s="94">
        <v>49378.58</v>
      </c>
      <c r="G299" s="61">
        <v>15600</v>
      </c>
      <c r="H299" s="93">
        <v>121457.7</v>
      </c>
      <c r="I299" s="93">
        <v>102952</v>
      </c>
      <c r="J299" s="90">
        <f t="shared" si="71"/>
        <v>83.098591549295776</v>
      </c>
      <c r="K299" s="90">
        <f t="shared" si="72"/>
        <v>125.73833780878378</v>
      </c>
      <c r="L299" s="90">
        <f t="shared" si="73"/>
        <v>108.49526252071242</v>
      </c>
      <c r="M299" s="90">
        <f t="shared" si="74"/>
        <v>6.3150985915492956</v>
      </c>
      <c r="N299" s="90">
        <f t="shared" si="75"/>
        <v>7.7857500000000002</v>
      </c>
      <c r="O299" s="90">
        <f t="shared" si="76"/>
        <v>5.7956079812206571</v>
      </c>
      <c r="P299" s="90">
        <f t="shared" si="77"/>
        <v>6.5994871794871797</v>
      </c>
    </row>
    <row r="300" spans="1:16">
      <c r="A300" s="60" t="s">
        <v>418</v>
      </c>
      <c r="B300" s="60" t="s">
        <v>419</v>
      </c>
      <c r="C300" s="60" t="s">
        <v>42</v>
      </c>
      <c r="D300" s="94">
        <v>5579661</v>
      </c>
      <c r="E300" s="94">
        <v>24603384.460000001</v>
      </c>
      <c r="F300" s="94">
        <v>22030509.550000001</v>
      </c>
      <c r="G300" s="61">
        <v>4894531</v>
      </c>
      <c r="H300" s="93">
        <v>20168947.670000002</v>
      </c>
      <c r="I300" s="93">
        <v>18300299.609999999</v>
      </c>
      <c r="J300" s="90">
        <f t="shared" si="71"/>
        <v>-12.279061398174548</v>
      </c>
      <c r="K300" s="90">
        <f t="shared" si="72"/>
        <v>-18.023686120133078</v>
      </c>
      <c r="L300" s="90">
        <f t="shared" si="73"/>
        <v>-16.932018442578425</v>
      </c>
      <c r="M300" s="90">
        <f t="shared" si="74"/>
        <v>4.4094765721430029</v>
      </c>
      <c r="N300" s="90">
        <f t="shared" si="75"/>
        <v>4.1207109874265795</v>
      </c>
      <c r="O300" s="90">
        <f t="shared" si="76"/>
        <v>3.9483598645150666</v>
      </c>
      <c r="P300" s="90">
        <f t="shared" si="77"/>
        <v>3.7389281240633676</v>
      </c>
    </row>
    <row r="301" spans="1:16">
      <c r="A301" s="60" t="s">
        <v>418</v>
      </c>
      <c r="B301" s="60" t="s">
        <v>419</v>
      </c>
      <c r="C301" s="60" t="s">
        <v>98</v>
      </c>
      <c r="D301" s="94">
        <v>14640</v>
      </c>
      <c r="E301" s="94">
        <v>78647.72</v>
      </c>
      <c r="F301" s="94">
        <v>70636.42</v>
      </c>
      <c r="G301" s="61">
        <v>14480</v>
      </c>
      <c r="H301" s="93">
        <v>71705.259999999995</v>
      </c>
      <c r="I301" s="93">
        <v>65552.67</v>
      </c>
      <c r="J301" s="90">
        <f t="shared" si="71"/>
        <v>-1.0928961748633881</v>
      </c>
      <c r="K301" s="90">
        <f t="shared" si="72"/>
        <v>-8.8272870465920779</v>
      </c>
      <c r="L301" s="90">
        <f t="shared" si="73"/>
        <v>-7.197066329239223</v>
      </c>
      <c r="M301" s="90">
        <f t="shared" si="74"/>
        <v>5.3721120218579239</v>
      </c>
      <c r="N301" s="90">
        <f t="shared" si="75"/>
        <v>4.9520207182320437</v>
      </c>
      <c r="O301" s="90">
        <f t="shared" si="76"/>
        <v>4.8248920765027323</v>
      </c>
      <c r="P301" s="90">
        <f t="shared" si="77"/>
        <v>4.5271180939226516</v>
      </c>
    </row>
    <row r="302" spans="1:16">
      <c r="A302" s="60" t="s">
        <v>418</v>
      </c>
      <c r="B302" s="60" t="s">
        <v>419</v>
      </c>
      <c r="C302" s="60" t="s">
        <v>61</v>
      </c>
      <c r="D302" s="94">
        <v>30724</v>
      </c>
      <c r="E302" s="94">
        <v>173358.62</v>
      </c>
      <c r="F302" s="94">
        <v>155183.41</v>
      </c>
      <c r="G302" s="61">
        <v>58790</v>
      </c>
      <c r="H302" s="93">
        <v>288883.93</v>
      </c>
      <c r="I302" s="93">
        <v>261700.5</v>
      </c>
      <c r="J302" s="90">
        <f t="shared" si="71"/>
        <v>91.348782710584558</v>
      </c>
      <c r="K302" s="90">
        <f t="shared" si="72"/>
        <v>66.639495630502836</v>
      </c>
      <c r="L302" s="90">
        <f t="shared" si="73"/>
        <v>68.639482790074013</v>
      </c>
      <c r="M302" s="90">
        <f t="shared" si="74"/>
        <v>5.6424495508397339</v>
      </c>
      <c r="N302" s="90">
        <f t="shared" si="75"/>
        <v>4.9138276917843173</v>
      </c>
      <c r="O302" s="90">
        <f t="shared" si="76"/>
        <v>5.0508856268715014</v>
      </c>
    </row>
    <row r="303" spans="1:16">
      <c r="A303" s="60" t="s">
        <v>418</v>
      </c>
      <c r="B303" s="60" t="s">
        <v>419</v>
      </c>
      <c r="C303" s="60" t="s">
        <v>102</v>
      </c>
      <c r="D303" s="94">
        <v>630</v>
      </c>
      <c r="E303" s="94">
        <v>2973.57</v>
      </c>
      <c r="F303" s="94">
        <v>2643.83</v>
      </c>
      <c r="G303" s="61">
        <v>6840</v>
      </c>
      <c r="H303" s="93">
        <v>33029.81</v>
      </c>
      <c r="I303" s="93">
        <v>30049.83</v>
      </c>
      <c r="J303" s="90">
        <f t="shared" si="71"/>
        <v>985.71428571428567</v>
      </c>
      <c r="K303" s="90">
        <f t="shared" si="72"/>
        <v>1010.7796352532478</v>
      </c>
      <c r="L303" s="90">
        <f t="shared" si="73"/>
        <v>1036.6022021083049</v>
      </c>
      <c r="M303" s="90">
        <f t="shared" si="74"/>
        <v>4.7199523809523809</v>
      </c>
      <c r="N303" s="90">
        <f t="shared" si="75"/>
        <v>4.8289195906432747</v>
      </c>
      <c r="O303" s="90">
        <f t="shared" si="76"/>
        <v>4.1965555555555554</v>
      </c>
      <c r="P303" s="90">
        <f t="shared" si="77"/>
        <v>4.3932500000000001</v>
      </c>
    </row>
    <row r="304" spans="1:16">
      <c r="A304" s="60" t="s">
        <v>418</v>
      </c>
      <c r="B304" s="60" t="s">
        <v>419</v>
      </c>
      <c r="C304" s="60" t="s">
        <v>151</v>
      </c>
      <c r="D304" s="94">
        <v>13300</v>
      </c>
      <c r="E304" s="94">
        <v>55948.58</v>
      </c>
      <c r="F304" s="94">
        <v>49832.38</v>
      </c>
      <c r="G304" s="61">
        <v>12340</v>
      </c>
      <c r="H304" s="93">
        <v>55474.05</v>
      </c>
      <c r="I304" s="93">
        <v>50743.92</v>
      </c>
      <c r="J304" s="90">
        <f t="shared" si="71"/>
        <v>-7.2180451127819545</v>
      </c>
      <c r="K304" s="90">
        <f t="shared" si="72"/>
        <v>-0.84815378692363386</v>
      </c>
      <c r="L304" s="90">
        <f t="shared" si="73"/>
        <v>1.8292122511507596</v>
      </c>
      <c r="M304" s="90">
        <f t="shared" si="74"/>
        <v>4.2066601503759395</v>
      </c>
      <c r="N304" s="90">
        <f t="shared" si="75"/>
        <v>4.4954659643435981</v>
      </c>
      <c r="O304" s="90">
        <f t="shared" si="76"/>
        <v>3.7467954887218045</v>
      </c>
    </row>
    <row r="305" spans="1:16">
      <c r="A305" s="60" t="s">
        <v>418</v>
      </c>
      <c r="B305" s="60" t="s">
        <v>419</v>
      </c>
      <c r="C305" s="60" t="s">
        <v>49</v>
      </c>
      <c r="D305" s="94">
        <v>191800</v>
      </c>
      <c r="E305" s="94">
        <v>1084549.44</v>
      </c>
      <c r="F305" s="94">
        <v>970788.54</v>
      </c>
      <c r="G305" s="61">
        <v>143330</v>
      </c>
      <c r="H305" s="93">
        <v>731904.93</v>
      </c>
      <c r="I305" s="93">
        <v>671979.4</v>
      </c>
      <c r="J305" s="90">
        <f t="shared" si="71"/>
        <v>-25.271115745568299</v>
      </c>
      <c r="K305" s="90">
        <f t="shared" si="72"/>
        <v>-32.515300547294544</v>
      </c>
      <c r="L305" s="90">
        <f t="shared" si="73"/>
        <v>-30.780044024829547</v>
      </c>
      <c r="M305" s="90">
        <f t="shared" si="74"/>
        <v>5.6545851929092805</v>
      </c>
      <c r="N305" s="90">
        <f t="shared" si="75"/>
        <v>5.1064322193539384</v>
      </c>
      <c r="O305" s="90">
        <f t="shared" si="76"/>
        <v>5.0614626694473408</v>
      </c>
      <c r="P305" s="90">
        <f t="shared" si="77"/>
        <v>4.6883374031954235</v>
      </c>
    </row>
    <row r="306" spans="1:16">
      <c r="A306" s="60" t="s">
        <v>418</v>
      </c>
      <c r="B306" s="60" t="s">
        <v>419</v>
      </c>
      <c r="C306" s="60" t="s">
        <v>710</v>
      </c>
      <c r="D306" s="94">
        <v>56894</v>
      </c>
      <c r="E306" s="94">
        <v>265101.96000000002</v>
      </c>
      <c r="F306" s="94">
        <v>236516.59</v>
      </c>
      <c r="G306" s="61">
        <v>146088</v>
      </c>
      <c r="H306" s="93">
        <v>664200.41</v>
      </c>
      <c r="I306" s="93">
        <v>602239.79</v>
      </c>
      <c r="J306" s="90">
        <f t="shared" si="71"/>
        <v>156.77224311878228</v>
      </c>
      <c r="K306" s="90">
        <f t="shared" si="72"/>
        <v>150.54526567815643</v>
      </c>
      <c r="L306" s="90">
        <f t="shared" si="73"/>
        <v>154.62898395414888</v>
      </c>
      <c r="M306" s="90">
        <f t="shared" si="74"/>
        <v>4.6595767567757589</v>
      </c>
      <c r="N306" s="90">
        <f t="shared" si="75"/>
        <v>4.5465774738513778</v>
      </c>
      <c r="O306" s="90">
        <f t="shared" si="76"/>
        <v>4.157144690125496</v>
      </c>
      <c r="P306" s="90">
        <f t="shared" si="77"/>
        <v>4.1224453069382836</v>
      </c>
    </row>
    <row r="307" spans="1:16">
      <c r="A307" s="60" t="s">
        <v>418</v>
      </c>
      <c r="B307" s="60" t="s">
        <v>419</v>
      </c>
      <c r="C307" s="60" t="s">
        <v>99</v>
      </c>
      <c r="D307" s="94">
        <v>47850</v>
      </c>
      <c r="E307" s="94">
        <v>192492.05</v>
      </c>
      <c r="F307" s="94">
        <v>172578.55</v>
      </c>
      <c r="G307" s="61">
        <v>114400</v>
      </c>
      <c r="H307" s="93">
        <v>423581.81</v>
      </c>
      <c r="I307" s="93">
        <v>385461.01</v>
      </c>
      <c r="J307" s="90">
        <f t="shared" si="71"/>
        <v>139.08045977011494</v>
      </c>
      <c r="K307" s="90">
        <f t="shared" si="72"/>
        <v>120.05158654604178</v>
      </c>
      <c r="L307" s="90">
        <f t="shared" si="73"/>
        <v>123.35395099796588</v>
      </c>
      <c r="M307" s="90">
        <f t="shared" si="74"/>
        <v>4.0228223615464991</v>
      </c>
      <c r="N307" s="90">
        <f t="shared" si="75"/>
        <v>3.7026381993006994</v>
      </c>
      <c r="O307" s="90">
        <f t="shared" si="76"/>
        <v>3.6066572622779516</v>
      </c>
      <c r="P307" s="90">
        <f t="shared" si="77"/>
        <v>3.3694144230769232</v>
      </c>
    </row>
    <row r="308" spans="1:16">
      <c r="A308" s="60" t="s">
        <v>418</v>
      </c>
      <c r="B308" s="60" t="s">
        <v>419</v>
      </c>
      <c r="C308" s="60" t="s">
        <v>94</v>
      </c>
      <c r="D308" s="94">
        <v>62500</v>
      </c>
      <c r="E308" s="94">
        <v>306757.34999999998</v>
      </c>
      <c r="F308" s="94">
        <v>271892</v>
      </c>
      <c r="G308" s="61">
        <v>107936</v>
      </c>
      <c r="H308" s="93">
        <v>496735.85</v>
      </c>
      <c r="I308" s="93">
        <v>443567.6</v>
      </c>
      <c r="J308" s="90">
        <f t="shared" si="71"/>
        <v>72.697599999999994</v>
      </c>
      <c r="K308" s="90">
        <f t="shared" si="72"/>
        <v>61.9311974105918</v>
      </c>
      <c r="L308" s="90">
        <f t="shared" si="73"/>
        <v>63.141100142703706</v>
      </c>
      <c r="M308" s="90">
        <f t="shared" si="74"/>
        <v>4.9081175999999997</v>
      </c>
      <c r="N308" s="90">
        <f t="shared" si="75"/>
        <v>4.6021332085680404</v>
      </c>
      <c r="O308" s="90">
        <f t="shared" si="76"/>
        <v>4.3502720000000004</v>
      </c>
      <c r="P308" s="90">
        <f t="shared" si="77"/>
        <v>4.1095426919656086</v>
      </c>
    </row>
    <row r="309" spans="1:16">
      <c r="A309" s="60" t="s">
        <v>418</v>
      </c>
      <c r="B309" s="60" t="s">
        <v>419</v>
      </c>
      <c r="C309" s="60" t="s">
        <v>69</v>
      </c>
      <c r="D309" s="94">
        <v>1541360</v>
      </c>
      <c r="E309" s="94">
        <v>7732115.1200000001</v>
      </c>
      <c r="F309" s="94">
        <v>6915561.4500000002</v>
      </c>
      <c r="G309" s="61">
        <v>2645772</v>
      </c>
      <c r="H309" s="93">
        <v>12545333.609999999</v>
      </c>
      <c r="I309" s="93">
        <v>11334326.93</v>
      </c>
      <c r="J309" s="90">
        <f t="shared" si="71"/>
        <v>71.651788031348943</v>
      </c>
      <c r="K309" s="90">
        <f t="shared" si="72"/>
        <v>62.249700312273667</v>
      </c>
      <c r="L309" s="90">
        <f t="shared" si="73"/>
        <v>63.895975936993509</v>
      </c>
      <c r="M309" s="90">
        <f t="shared" si="74"/>
        <v>5.0164238853999068</v>
      </c>
      <c r="N309" s="90">
        <f t="shared" si="75"/>
        <v>4.7416533284047153</v>
      </c>
      <c r="O309" s="90">
        <f t="shared" si="76"/>
        <v>4.4866620711579381</v>
      </c>
      <c r="P309" s="90">
        <f t="shared" si="77"/>
        <v>4.2839394059654419</v>
      </c>
    </row>
    <row r="310" spans="1:16">
      <c r="A310" s="60" t="s">
        <v>418</v>
      </c>
      <c r="B310" s="60" t="s">
        <v>419</v>
      </c>
      <c r="C310" s="60" t="s">
        <v>70</v>
      </c>
      <c r="D310" s="94">
        <v>219842</v>
      </c>
      <c r="E310" s="94">
        <v>1187320.26</v>
      </c>
      <c r="F310" s="94">
        <v>1060457.1499999999</v>
      </c>
      <c r="G310" s="61">
        <v>283596</v>
      </c>
      <c r="H310" s="93">
        <v>1300246.32</v>
      </c>
      <c r="I310" s="93">
        <v>1175469.1499999999</v>
      </c>
      <c r="J310" s="90">
        <f t="shared" si="71"/>
        <v>28.999918123015622</v>
      </c>
      <c r="K310" s="90">
        <f t="shared" si="72"/>
        <v>9.5110025327117764</v>
      </c>
      <c r="L310" s="90">
        <f t="shared" si="73"/>
        <v>10.845511296708217</v>
      </c>
      <c r="M310" s="90">
        <f t="shared" si="74"/>
        <v>5.4007890212061387</v>
      </c>
      <c r="N310" s="90">
        <f t="shared" si="75"/>
        <v>4.5848542292557024</v>
      </c>
      <c r="O310" s="90">
        <f t="shared" si="76"/>
        <v>4.8237240836600828</v>
      </c>
      <c r="P310" s="90">
        <f t="shared" si="77"/>
        <v>4.1448721067998138</v>
      </c>
    </row>
    <row r="311" spans="1:16">
      <c r="A311" s="60" t="s">
        <v>418</v>
      </c>
      <c r="B311" s="60" t="s">
        <v>419</v>
      </c>
      <c r="C311" s="60" t="s">
        <v>66</v>
      </c>
      <c r="D311" s="94">
        <v>1735898</v>
      </c>
      <c r="E311" s="94">
        <v>8051938.0800000001</v>
      </c>
      <c r="F311" s="94">
        <v>7215115.4900000002</v>
      </c>
      <c r="G311" s="61">
        <v>2183294</v>
      </c>
      <c r="H311" s="93">
        <v>9331744.2200000007</v>
      </c>
      <c r="I311" s="93">
        <v>8451809.2599999998</v>
      </c>
      <c r="J311" s="90">
        <f t="shared" si="71"/>
        <v>25.773173308569973</v>
      </c>
      <c r="K311" s="90">
        <f t="shared" si="72"/>
        <v>15.894386261847664</v>
      </c>
      <c r="L311" s="90">
        <f t="shared" si="73"/>
        <v>17.140318428915396</v>
      </c>
      <c r="M311" s="90">
        <f t="shared" si="74"/>
        <v>4.6384857174787921</v>
      </c>
      <c r="N311" s="90">
        <f t="shared" si="75"/>
        <v>4.2741583222415311</v>
      </c>
      <c r="O311" s="90">
        <f t="shared" si="76"/>
        <v>4.1564167307065274</v>
      </c>
      <c r="P311" s="90">
        <f t="shared" si="77"/>
        <v>3.8711274157305429</v>
      </c>
    </row>
    <row r="312" spans="1:16">
      <c r="A312" s="60" t="s">
        <v>418</v>
      </c>
      <c r="B312" s="60" t="s">
        <v>419</v>
      </c>
      <c r="C312" s="60" t="s">
        <v>352</v>
      </c>
      <c r="D312" s="94"/>
      <c r="E312" s="94"/>
      <c r="F312" s="94"/>
      <c r="G312" s="61">
        <v>1380</v>
      </c>
      <c r="H312" s="93">
        <v>6250.01</v>
      </c>
      <c r="I312" s="93">
        <v>5315.65</v>
      </c>
      <c r="N312" s="90">
        <f t="shared" si="75"/>
        <v>4.5289927536231884</v>
      </c>
      <c r="P312" s="90">
        <f t="shared" si="77"/>
        <v>3.8519202898550722</v>
      </c>
    </row>
    <row r="313" spans="1:16">
      <c r="A313" s="60" t="s">
        <v>418</v>
      </c>
      <c r="B313" s="60" t="s">
        <v>419</v>
      </c>
      <c r="C313" s="60" t="s">
        <v>48</v>
      </c>
      <c r="D313" s="94">
        <v>56820</v>
      </c>
      <c r="E313" s="94">
        <v>271479.84999999998</v>
      </c>
      <c r="F313" s="94">
        <v>243851.75</v>
      </c>
      <c r="G313" s="61">
        <v>23480</v>
      </c>
      <c r="H313" s="93">
        <v>105856.45</v>
      </c>
      <c r="I313" s="93">
        <v>97328.42</v>
      </c>
      <c r="J313" s="90">
        <f t="shared" si="71"/>
        <v>-58.67652235128476</v>
      </c>
      <c r="K313" s="90">
        <f t="shared" si="72"/>
        <v>-61.007621744302561</v>
      </c>
      <c r="L313" s="90">
        <f t="shared" si="73"/>
        <v>-60.087052891767236</v>
      </c>
      <c r="M313" s="90">
        <f t="shared" si="74"/>
        <v>4.7778924674410419</v>
      </c>
      <c r="N313" s="90">
        <f t="shared" si="75"/>
        <v>4.5083666950596255</v>
      </c>
      <c r="O313" s="90">
        <f t="shared" si="76"/>
        <v>4.2916534670890529</v>
      </c>
      <c r="P313" s="90">
        <f t="shared" si="77"/>
        <v>4.1451626916524704</v>
      </c>
    </row>
    <row r="314" spans="1:16">
      <c r="A314" s="60" t="s">
        <v>418</v>
      </c>
      <c r="B314" s="60" t="s">
        <v>419</v>
      </c>
      <c r="C314" s="60" t="s">
        <v>345</v>
      </c>
      <c r="D314" s="94">
        <v>260018</v>
      </c>
      <c r="E314" s="94">
        <v>1213565.75</v>
      </c>
      <c r="F314" s="94">
        <v>1087199.9099999999</v>
      </c>
      <c r="G314" s="61">
        <v>324188</v>
      </c>
      <c r="H314" s="93">
        <v>1451086.75</v>
      </c>
      <c r="I314" s="93">
        <v>1312298.0900000001</v>
      </c>
      <c r="J314" s="90">
        <f t="shared" si="71"/>
        <v>24.679060680414434</v>
      </c>
      <c r="K314" s="90">
        <f t="shared" si="72"/>
        <v>19.572157503621042</v>
      </c>
      <c r="L314" s="90">
        <f t="shared" si="73"/>
        <v>20.704396489510394</v>
      </c>
      <c r="M314" s="90">
        <f t="shared" si="74"/>
        <v>4.6672374604835047</v>
      </c>
      <c r="N314" s="90">
        <f t="shared" si="75"/>
        <v>4.4760655854010638</v>
      </c>
      <c r="O314" s="90">
        <f t="shared" si="76"/>
        <v>4.1812486443246231</v>
      </c>
      <c r="P314" s="90">
        <f t="shared" si="77"/>
        <v>4.0479539341369826</v>
      </c>
    </row>
    <row r="315" spans="1:16">
      <c r="A315" s="60" t="s">
        <v>418</v>
      </c>
      <c r="B315" s="60" t="s">
        <v>419</v>
      </c>
      <c r="C315" s="60" t="s">
        <v>65</v>
      </c>
      <c r="D315" s="94">
        <v>404190</v>
      </c>
      <c r="E315" s="94">
        <v>1867467.83</v>
      </c>
      <c r="F315" s="94">
        <v>1673685.96</v>
      </c>
      <c r="G315" s="61">
        <v>210370</v>
      </c>
      <c r="H315" s="93">
        <v>952716.44</v>
      </c>
      <c r="I315" s="93">
        <v>860856.23</v>
      </c>
      <c r="J315" s="90">
        <f t="shared" si="71"/>
        <v>-47.952695514485761</v>
      </c>
      <c r="K315" s="90">
        <f t="shared" si="72"/>
        <v>-48.983515287650235</v>
      </c>
      <c r="L315" s="90">
        <f t="shared" si="73"/>
        <v>-48.565247568904745</v>
      </c>
      <c r="M315" s="90">
        <f t="shared" si="74"/>
        <v>4.6202722234592644</v>
      </c>
      <c r="N315" s="90">
        <f t="shared" si="75"/>
        <v>4.5287656985311591</v>
      </c>
      <c r="O315" s="90">
        <f t="shared" si="76"/>
        <v>4.1408396051361986</v>
      </c>
      <c r="P315" s="90">
        <f t="shared" si="77"/>
        <v>4.0921054808195088</v>
      </c>
    </row>
    <row r="316" spans="1:16">
      <c r="A316" s="60" t="s">
        <v>418</v>
      </c>
      <c r="B316" s="60" t="s">
        <v>419</v>
      </c>
      <c r="C316" s="60" t="s">
        <v>43</v>
      </c>
      <c r="D316" s="94">
        <v>722272</v>
      </c>
      <c r="E316" s="94">
        <v>3145691.27</v>
      </c>
      <c r="F316" s="94">
        <v>2818467.45</v>
      </c>
      <c r="G316" s="61">
        <v>1752700</v>
      </c>
      <c r="H316" s="93">
        <v>7037778.3899999997</v>
      </c>
      <c r="I316" s="93">
        <v>6297258.1299999999</v>
      </c>
      <c r="J316" s="90">
        <f t="shared" si="71"/>
        <v>142.66481325594791</v>
      </c>
      <c r="K316" s="90">
        <f t="shared" si="72"/>
        <v>123.72756211387519</v>
      </c>
      <c r="L316" s="90">
        <f t="shared" si="73"/>
        <v>123.42844974136564</v>
      </c>
      <c r="M316" s="90">
        <f t="shared" si="74"/>
        <v>4.355272348921182</v>
      </c>
      <c r="N316" s="90">
        <f t="shared" si="75"/>
        <v>4.0153924744679639</v>
      </c>
      <c r="O316" s="90">
        <f t="shared" si="76"/>
        <v>3.9022244389925129</v>
      </c>
      <c r="P316" s="90">
        <f t="shared" si="77"/>
        <v>3.5928899012951447</v>
      </c>
    </row>
    <row r="317" spans="1:16" s="96" customFormat="1" ht="11.25" customHeight="1">
      <c r="A317" s="63"/>
      <c r="B317" s="63"/>
      <c r="C317" s="63"/>
      <c r="D317" s="64">
        <f t="shared" ref="D317:I317" si="78">SUM(D280:D316)</f>
        <v>21382114.850000001</v>
      </c>
      <c r="E317" s="64">
        <f t="shared" si="78"/>
        <v>103095903.69999997</v>
      </c>
      <c r="F317" s="64">
        <f t="shared" si="78"/>
        <v>92333308.059999987</v>
      </c>
      <c r="G317" s="64">
        <f t="shared" si="78"/>
        <v>24867116.199999999</v>
      </c>
      <c r="H317" s="64">
        <f t="shared" si="78"/>
        <v>111970070.73000002</v>
      </c>
      <c r="I317" s="64">
        <f t="shared" si="78"/>
        <v>101337985.76000004</v>
      </c>
      <c r="J317" s="138">
        <f t="shared" ref="J317:J359" si="79">(G317-D317)*100/D317</f>
        <v>16.298674730951589</v>
      </c>
      <c r="K317" s="138">
        <f t="shared" ref="K317:K359" si="80">(H317-E317)*100/E317</f>
        <v>8.6076814999586126</v>
      </c>
      <c r="L317" s="138">
        <f t="shared" ref="L317:L359" si="81">(I317-F317)*100/F317</f>
        <v>9.7523611892564617</v>
      </c>
      <c r="M317" s="138">
        <f t="shared" ref="M317:M359" si="82">E317/D317</f>
        <v>4.8215952642308419</v>
      </c>
      <c r="N317" s="138">
        <f t="shared" si="75"/>
        <v>4.5027364584398422</v>
      </c>
      <c r="O317" s="138">
        <f t="shared" si="76"/>
        <v>4.3182495608005764</v>
      </c>
      <c r="P317" s="138">
        <f t="shared" si="77"/>
        <v>4.0751804489496868</v>
      </c>
    </row>
    <row r="318" spans="1:16" s="88" customFormat="1" ht="11.25" customHeight="1">
      <c r="A318" s="60" t="s">
        <v>436</v>
      </c>
      <c r="B318" s="60" t="s">
        <v>419</v>
      </c>
      <c r="C318" s="60" t="s">
        <v>47</v>
      </c>
      <c r="D318" s="61">
        <v>76964</v>
      </c>
      <c r="E318" s="61">
        <v>527841.34</v>
      </c>
      <c r="F318" s="61">
        <v>468734.46</v>
      </c>
      <c r="G318" s="61">
        <v>429298.4</v>
      </c>
      <c r="H318" s="61">
        <v>2456382.6</v>
      </c>
      <c r="I318" s="61">
        <v>2246349.6</v>
      </c>
      <c r="J318" s="90">
        <f t="shared" si="79"/>
        <v>457.79117509484956</v>
      </c>
      <c r="K318" s="90">
        <f t="shared" si="80"/>
        <v>365.36381557382384</v>
      </c>
      <c r="L318" s="90">
        <f t="shared" si="81"/>
        <v>379.23713566952171</v>
      </c>
      <c r="M318" s="90">
        <f t="shared" si="82"/>
        <v>6.8582888103528914</v>
      </c>
      <c r="N318" s="90">
        <f t="shared" si="75"/>
        <v>5.7218536104490489</v>
      </c>
      <c r="O318" s="90">
        <f t="shared" si="76"/>
        <v>6.090307936177954</v>
      </c>
      <c r="P318" s="90">
        <f t="shared" si="77"/>
        <v>5.2326065040074692</v>
      </c>
    </row>
    <row r="319" spans="1:16" s="88" customFormat="1" ht="11.25" customHeight="1">
      <c r="A319" s="60" t="s">
        <v>436</v>
      </c>
      <c r="B319" s="60" t="s">
        <v>419</v>
      </c>
      <c r="C319" s="60" t="s">
        <v>133</v>
      </c>
      <c r="D319" s="61">
        <v>1471</v>
      </c>
      <c r="E319" s="61">
        <v>9412.76</v>
      </c>
      <c r="F319" s="61">
        <v>8419.24</v>
      </c>
      <c r="G319" s="61">
        <v>21308</v>
      </c>
      <c r="H319" s="61">
        <v>95141.24</v>
      </c>
      <c r="I319" s="61">
        <v>86008.31</v>
      </c>
      <c r="J319" s="90">
        <f t="shared" si="79"/>
        <v>1348.5384092454112</v>
      </c>
      <c r="K319" s="90">
        <f t="shared" si="80"/>
        <v>910.76878620085938</v>
      </c>
      <c r="L319" s="90">
        <f t="shared" si="81"/>
        <v>921.56857388552874</v>
      </c>
      <c r="M319" s="90">
        <f t="shared" si="82"/>
        <v>6.3988851121685926</v>
      </c>
      <c r="N319" s="90">
        <f t="shared" si="75"/>
        <v>4.465047869344847</v>
      </c>
      <c r="O319" s="90">
        <f t="shared" si="76"/>
        <v>5.7234806254248811</v>
      </c>
      <c r="P319" s="90">
        <f t="shared" si="77"/>
        <v>4.0364327951942931</v>
      </c>
    </row>
    <row r="320" spans="1:16" s="88" customFormat="1" ht="11.25" customHeight="1">
      <c r="A320" s="60" t="s">
        <v>436</v>
      </c>
      <c r="B320" s="60" t="s">
        <v>419</v>
      </c>
      <c r="C320" s="60" t="s">
        <v>63</v>
      </c>
      <c r="D320" s="61"/>
      <c r="E320" s="61"/>
      <c r="F320" s="61"/>
      <c r="G320" s="61">
        <v>1000</v>
      </c>
      <c r="H320" s="61">
        <v>6162.6</v>
      </c>
      <c r="I320" s="61">
        <v>5425</v>
      </c>
      <c r="J320" s="90"/>
      <c r="K320" s="90"/>
      <c r="L320" s="90"/>
      <c r="M320" s="90"/>
      <c r="N320" s="90">
        <f t="shared" si="75"/>
        <v>6.1626000000000003</v>
      </c>
      <c r="O320" s="90"/>
      <c r="P320" s="90">
        <f t="shared" si="77"/>
        <v>5.4249999999999998</v>
      </c>
    </row>
    <row r="321" spans="1:16" s="88" customFormat="1" ht="11.25" customHeight="1">
      <c r="A321" s="60" t="s">
        <v>436</v>
      </c>
      <c r="B321" s="60" t="s">
        <v>419</v>
      </c>
      <c r="C321" s="60" t="s">
        <v>134</v>
      </c>
      <c r="D321" s="61">
        <v>12000</v>
      </c>
      <c r="E321" s="61">
        <v>54993.47</v>
      </c>
      <c r="F321" s="61">
        <v>50578.12</v>
      </c>
      <c r="G321" s="61">
        <v>17000</v>
      </c>
      <c r="H321" s="61">
        <v>70932.59</v>
      </c>
      <c r="I321" s="61">
        <v>66122.820000000007</v>
      </c>
      <c r="J321" s="90">
        <f t="shared" si="79"/>
        <v>41.666666666666664</v>
      </c>
      <c r="K321" s="90">
        <f t="shared" si="80"/>
        <v>28.983659332644393</v>
      </c>
      <c r="L321" s="90">
        <f t="shared" si="81"/>
        <v>30.734040727492449</v>
      </c>
      <c r="M321" s="90">
        <f t="shared" si="82"/>
        <v>4.5827891666666671</v>
      </c>
      <c r="N321" s="90">
        <f t="shared" si="75"/>
        <v>4.1725052941176468</v>
      </c>
      <c r="O321" s="90">
        <f t="shared" si="76"/>
        <v>4.2148433333333335</v>
      </c>
      <c r="P321" s="90">
        <f t="shared" si="77"/>
        <v>3.8895776470588239</v>
      </c>
    </row>
    <row r="322" spans="1:16" s="88" customFormat="1" ht="11.25" customHeight="1">
      <c r="A322" s="60" t="s">
        <v>436</v>
      </c>
      <c r="B322" s="60" t="s">
        <v>419</v>
      </c>
      <c r="C322" s="60" t="s">
        <v>62</v>
      </c>
      <c r="D322" s="61">
        <v>5</v>
      </c>
      <c r="E322" s="61">
        <v>0.2</v>
      </c>
      <c r="F322" s="61">
        <v>0.18</v>
      </c>
      <c r="G322" s="61">
        <v>6004.3</v>
      </c>
      <c r="H322" s="61">
        <v>31520</v>
      </c>
      <c r="I322" s="61">
        <v>28228.63</v>
      </c>
      <c r="J322" s="90">
        <f t="shared" si="79"/>
        <v>119986</v>
      </c>
      <c r="K322" s="90">
        <f t="shared" si="80"/>
        <v>15759900</v>
      </c>
      <c r="L322" s="90">
        <f t="shared" si="81"/>
        <v>15682472.222222222</v>
      </c>
      <c r="M322" s="90">
        <f t="shared" si="82"/>
        <v>0.04</v>
      </c>
      <c r="N322" s="90">
        <f t="shared" si="75"/>
        <v>5.2495711406825105</v>
      </c>
      <c r="O322" s="90">
        <f t="shared" si="76"/>
        <v>3.5999999999999997E-2</v>
      </c>
      <c r="P322" s="90">
        <f t="shared" si="77"/>
        <v>4.7014023283313628</v>
      </c>
    </row>
    <row r="323" spans="1:16" s="88" customFormat="1" ht="11.25" customHeight="1">
      <c r="A323" s="60" t="s">
        <v>436</v>
      </c>
      <c r="B323" s="60" t="s">
        <v>419</v>
      </c>
      <c r="C323" s="60" t="s">
        <v>53</v>
      </c>
      <c r="D323" s="61">
        <v>2333</v>
      </c>
      <c r="E323" s="61">
        <v>14420.73</v>
      </c>
      <c r="F323" s="61">
        <v>12902.77</v>
      </c>
      <c r="G323" s="61">
        <v>6840</v>
      </c>
      <c r="H323" s="61">
        <v>37306.959999999999</v>
      </c>
      <c r="I323" s="61">
        <v>33416.31</v>
      </c>
      <c r="J323" s="90">
        <f t="shared" si="79"/>
        <v>193.1847406772396</v>
      </c>
      <c r="K323" s="90">
        <f t="shared" si="80"/>
        <v>158.70368559705369</v>
      </c>
      <c r="L323" s="90">
        <f t="shared" si="81"/>
        <v>158.98555116459485</v>
      </c>
      <c r="M323" s="90">
        <f t="shared" si="82"/>
        <v>6.1811958851264466</v>
      </c>
      <c r="N323" s="90">
        <f t="shared" si="75"/>
        <v>5.4542339181286552</v>
      </c>
      <c r="O323" s="90">
        <f t="shared" si="76"/>
        <v>5.5305486498071152</v>
      </c>
      <c r="P323" s="90">
        <f t="shared" si="77"/>
        <v>4.8854254385964913</v>
      </c>
    </row>
    <row r="324" spans="1:16" s="88" customFormat="1" ht="11.25" customHeight="1">
      <c r="A324" s="60" t="s">
        <v>436</v>
      </c>
      <c r="B324" s="60" t="s">
        <v>419</v>
      </c>
      <c r="C324" s="60" t="s">
        <v>100</v>
      </c>
      <c r="D324" s="61"/>
      <c r="E324" s="61"/>
      <c r="F324" s="61"/>
      <c r="G324" s="61">
        <v>100</v>
      </c>
      <c r="H324" s="61">
        <v>524.58000000000004</v>
      </c>
      <c r="I324" s="61">
        <v>482.43</v>
      </c>
      <c r="J324" s="90"/>
      <c r="K324" s="90"/>
      <c r="L324" s="90"/>
      <c r="M324" s="90"/>
      <c r="N324" s="90">
        <f t="shared" si="75"/>
        <v>5.2458</v>
      </c>
      <c r="O324" s="90"/>
      <c r="P324" s="90">
        <f t="shared" si="77"/>
        <v>4.8243</v>
      </c>
    </row>
    <row r="325" spans="1:16" s="88" customFormat="1" ht="11.25" customHeight="1">
      <c r="A325" s="60" t="s">
        <v>436</v>
      </c>
      <c r="B325" s="60" t="s">
        <v>419</v>
      </c>
      <c r="C325" s="60" t="s">
        <v>51</v>
      </c>
      <c r="D325" s="61">
        <v>3500</v>
      </c>
      <c r="E325" s="61">
        <v>18591.7</v>
      </c>
      <c r="F325" s="61">
        <v>16910</v>
      </c>
      <c r="G325" s="61">
        <v>5500</v>
      </c>
      <c r="H325" s="61">
        <v>28857.57</v>
      </c>
      <c r="I325" s="61">
        <v>25039.279999999999</v>
      </c>
      <c r="J325" s="90">
        <f t="shared" si="79"/>
        <v>57.142857142857146</v>
      </c>
      <c r="K325" s="90">
        <f t="shared" si="80"/>
        <v>55.217489524895512</v>
      </c>
      <c r="L325" s="90">
        <f t="shared" si="81"/>
        <v>48.073802483737424</v>
      </c>
      <c r="M325" s="90">
        <f t="shared" si="82"/>
        <v>5.3119142857142858</v>
      </c>
      <c r="N325" s="90">
        <f t="shared" si="75"/>
        <v>5.2468309090909093</v>
      </c>
      <c r="O325" s="90">
        <f t="shared" si="76"/>
        <v>4.8314285714285718</v>
      </c>
      <c r="P325" s="90">
        <f t="shared" si="77"/>
        <v>4.5525963636363631</v>
      </c>
    </row>
    <row r="326" spans="1:16" s="88" customFormat="1" ht="11.25" customHeight="1">
      <c r="A326" s="60" t="s">
        <v>436</v>
      </c>
      <c r="B326" s="60" t="s">
        <v>419</v>
      </c>
      <c r="C326" s="60" t="s">
        <v>55</v>
      </c>
      <c r="D326" s="61">
        <v>5940</v>
      </c>
      <c r="E326" s="61">
        <v>37014.57</v>
      </c>
      <c r="F326" s="61">
        <v>33222.97</v>
      </c>
      <c r="G326" s="61">
        <v>32063.8</v>
      </c>
      <c r="H326" s="61">
        <v>178145.51</v>
      </c>
      <c r="I326" s="61">
        <v>161474.47</v>
      </c>
      <c r="J326" s="90">
        <f t="shared" si="79"/>
        <v>439.79461279461282</v>
      </c>
      <c r="K326" s="90">
        <f t="shared" si="80"/>
        <v>381.28482919023509</v>
      </c>
      <c r="L326" s="90">
        <f t="shared" si="81"/>
        <v>386.03261538628243</v>
      </c>
      <c r="M326" s="90">
        <f t="shared" si="82"/>
        <v>6.2314090909090911</v>
      </c>
      <c r="N326" s="90">
        <f t="shared" si="75"/>
        <v>5.5559699723675928</v>
      </c>
      <c r="O326" s="90">
        <f t="shared" si="76"/>
        <v>5.5930925925925932</v>
      </c>
      <c r="P326" s="90">
        <f t="shared" si="77"/>
        <v>5.0360365895495853</v>
      </c>
    </row>
    <row r="327" spans="1:16" s="88" customFormat="1" ht="11.25" customHeight="1">
      <c r="A327" s="60" t="s">
        <v>436</v>
      </c>
      <c r="B327" s="60" t="s">
        <v>419</v>
      </c>
      <c r="C327" s="60" t="s">
        <v>121</v>
      </c>
      <c r="D327" s="61">
        <v>2000</v>
      </c>
      <c r="E327" s="61">
        <v>10407.49</v>
      </c>
      <c r="F327" s="61">
        <v>9348</v>
      </c>
      <c r="G327" s="61"/>
      <c r="H327" s="61"/>
      <c r="I327" s="61"/>
      <c r="J327" s="90">
        <f t="shared" si="79"/>
        <v>-100</v>
      </c>
      <c r="K327" s="90">
        <f t="shared" si="80"/>
        <v>-100</v>
      </c>
      <c r="L327" s="90">
        <f t="shared" si="81"/>
        <v>-100</v>
      </c>
      <c r="M327" s="90">
        <f t="shared" si="82"/>
        <v>5.2037449999999996</v>
      </c>
      <c r="N327" s="90"/>
      <c r="O327" s="90">
        <f t="shared" si="76"/>
        <v>4.6740000000000004</v>
      </c>
      <c r="P327" s="90"/>
    </row>
    <row r="328" spans="1:16" s="88" customFormat="1" ht="11.25" customHeight="1">
      <c r="A328" s="60" t="s">
        <v>436</v>
      </c>
      <c r="B328" s="60" t="s">
        <v>419</v>
      </c>
      <c r="C328" s="60" t="s">
        <v>607</v>
      </c>
      <c r="D328" s="61">
        <v>1800</v>
      </c>
      <c r="E328" s="61">
        <v>9514.7099999999991</v>
      </c>
      <c r="F328" s="61">
        <v>8400</v>
      </c>
      <c r="G328" s="61">
        <v>3850</v>
      </c>
      <c r="H328" s="61">
        <v>20631.59</v>
      </c>
      <c r="I328" s="61">
        <v>18929.189999999999</v>
      </c>
      <c r="J328" s="90">
        <f t="shared" si="79"/>
        <v>113.88888888888889</v>
      </c>
      <c r="K328" s="90">
        <f t="shared" si="80"/>
        <v>116.83887370187847</v>
      </c>
      <c r="L328" s="90">
        <f t="shared" si="81"/>
        <v>125.34749999999997</v>
      </c>
      <c r="M328" s="90">
        <f t="shared" si="82"/>
        <v>5.2859499999999997</v>
      </c>
      <c r="N328" s="90">
        <f t="shared" si="75"/>
        <v>5.3588545454545455</v>
      </c>
      <c r="O328" s="90">
        <f t="shared" si="76"/>
        <v>4.666666666666667</v>
      </c>
      <c r="P328" s="90">
        <f t="shared" si="77"/>
        <v>4.9166727272727266</v>
      </c>
    </row>
    <row r="329" spans="1:16" s="88" customFormat="1" ht="11.25" customHeight="1">
      <c r="A329" s="60" t="s">
        <v>436</v>
      </c>
      <c r="B329" s="60" t="s">
        <v>419</v>
      </c>
      <c r="C329" s="60" t="s">
        <v>41</v>
      </c>
      <c r="D329" s="61">
        <v>51590</v>
      </c>
      <c r="E329" s="61">
        <v>283077.14</v>
      </c>
      <c r="F329" s="61">
        <v>252332.19</v>
      </c>
      <c r="G329" s="61">
        <v>53396</v>
      </c>
      <c r="H329" s="61">
        <v>287197.96000000002</v>
      </c>
      <c r="I329" s="61">
        <v>259559.95</v>
      </c>
      <c r="J329" s="90">
        <f t="shared" si="79"/>
        <v>3.5006784260515604</v>
      </c>
      <c r="K329" s="90">
        <f t="shared" si="80"/>
        <v>1.4557233409946162</v>
      </c>
      <c r="L329" s="90">
        <f t="shared" si="81"/>
        <v>2.8643828597532521</v>
      </c>
      <c r="M329" s="90">
        <f t="shared" si="82"/>
        <v>5.4870544679201396</v>
      </c>
      <c r="N329" s="90">
        <f t="shared" si="75"/>
        <v>5.3786418458311491</v>
      </c>
      <c r="O329" s="90">
        <f t="shared" si="76"/>
        <v>4.8911066098081024</v>
      </c>
      <c r="P329" s="90">
        <f t="shared" si="77"/>
        <v>4.8610373436212448</v>
      </c>
    </row>
    <row r="330" spans="1:16" s="88" customFormat="1" ht="11.25" customHeight="1">
      <c r="A330" s="60" t="s">
        <v>436</v>
      </c>
      <c r="B330" s="60" t="s">
        <v>419</v>
      </c>
      <c r="C330" s="60" t="s">
        <v>91</v>
      </c>
      <c r="D330" s="61">
        <v>15</v>
      </c>
      <c r="E330" s="61">
        <v>120</v>
      </c>
      <c r="F330" s="61">
        <v>106.33</v>
      </c>
      <c r="G330" s="61">
        <v>25</v>
      </c>
      <c r="H330" s="61">
        <v>203.18</v>
      </c>
      <c r="I330" s="61">
        <v>190.21</v>
      </c>
      <c r="J330" s="90">
        <f t="shared" si="79"/>
        <v>66.666666666666671</v>
      </c>
      <c r="K330" s="90">
        <f t="shared" si="80"/>
        <v>69.316666666666663</v>
      </c>
      <c r="L330" s="90">
        <f t="shared" si="81"/>
        <v>78.886485469763954</v>
      </c>
      <c r="M330" s="90">
        <f t="shared" si="82"/>
        <v>8</v>
      </c>
      <c r="N330" s="90">
        <f t="shared" si="75"/>
        <v>8.1272000000000002</v>
      </c>
      <c r="O330" s="90">
        <f t="shared" si="76"/>
        <v>7.0886666666666667</v>
      </c>
      <c r="P330" s="90">
        <f t="shared" si="77"/>
        <v>7.6084000000000005</v>
      </c>
    </row>
    <row r="331" spans="1:16" s="88" customFormat="1" ht="11.25" customHeight="1">
      <c r="A331" s="60" t="s">
        <v>436</v>
      </c>
      <c r="B331" s="60" t="s">
        <v>419</v>
      </c>
      <c r="C331" s="60" t="s">
        <v>45</v>
      </c>
      <c r="D331" s="61">
        <v>1500</v>
      </c>
      <c r="E331" s="61">
        <v>11025</v>
      </c>
      <c r="F331" s="61">
        <v>9601.65</v>
      </c>
      <c r="G331" s="61"/>
      <c r="H331" s="61"/>
      <c r="I331" s="61"/>
      <c r="J331" s="90">
        <f t="shared" si="79"/>
        <v>-100</v>
      </c>
      <c r="K331" s="90">
        <f t="shared" si="80"/>
        <v>-100</v>
      </c>
      <c r="L331" s="90">
        <f t="shared" si="81"/>
        <v>-100</v>
      </c>
      <c r="M331" s="90">
        <f t="shared" si="82"/>
        <v>7.35</v>
      </c>
      <c r="N331" s="90"/>
      <c r="O331" s="90">
        <f t="shared" si="76"/>
        <v>6.4010999999999996</v>
      </c>
      <c r="P331" s="90"/>
    </row>
    <row r="332" spans="1:16" s="88" customFormat="1" ht="11.25" customHeight="1">
      <c r="A332" s="60" t="s">
        <v>436</v>
      </c>
      <c r="B332" s="60" t="s">
        <v>419</v>
      </c>
      <c r="C332" s="60" t="s">
        <v>44</v>
      </c>
      <c r="D332" s="61">
        <v>4880</v>
      </c>
      <c r="E332" s="61">
        <v>26996.34</v>
      </c>
      <c r="F332" s="61">
        <v>23913.200000000001</v>
      </c>
      <c r="G332" s="61">
        <v>10080</v>
      </c>
      <c r="H332" s="61">
        <v>51777.440000000002</v>
      </c>
      <c r="I332" s="61">
        <v>48300</v>
      </c>
      <c r="J332" s="90">
        <f t="shared" si="79"/>
        <v>106.55737704918033</v>
      </c>
      <c r="K332" s="90">
        <f t="shared" si="80"/>
        <v>91.794295078518047</v>
      </c>
      <c r="L332" s="90">
        <f t="shared" si="81"/>
        <v>101.98049612766171</v>
      </c>
      <c r="M332" s="90">
        <f t="shared" si="82"/>
        <v>5.5320368852459021</v>
      </c>
      <c r="N332" s="90">
        <f t="shared" si="75"/>
        <v>5.1366507936507935</v>
      </c>
      <c r="O332" s="90">
        <f t="shared" si="76"/>
        <v>4.9002459016393445</v>
      </c>
      <c r="P332" s="90">
        <f t="shared" si="77"/>
        <v>4.791666666666667</v>
      </c>
    </row>
    <row r="333" spans="1:16" s="88" customFormat="1" ht="11.25" customHeight="1">
      <c r="A333" s="60" t="s">
        <v>436</v>
      </c>
      <c r="B333" s="60" t="s">
        <v>419</v>
      </c>
      <c r="C333" s="60" t="s">
        <v>729</v>
      </c>
      <c r="D333" s="61">
        <v>3500</v>
      </c>
      <c r="E333" s="61">
        <v>18084.71</v>
      </c>
      <c r="F333" s="61">
        <v>16205.5</v>
      </c>
      <c r="G333" s="61"/>
      <c r="H333" s="61"/>
      <c r="I333" s="61"/>
      <c r="J333" s="90">
        <f t="shared" si="79"/>
        <v>-100</v>
      </c>
      <c r="K333" s="90">
        <f t="shared" si="80"/>
        <v>-100</v>
      </c>
      <c r="L333" s="90">
        <f t="shared" si="81"/>
        <v>-100</v>
      </c>
      <c r="M333" s="90">
        <f t="shared" si="82"/>
        <v>5.1670599999999993</v>
      </c>
      <c r="N333" s="90"/>
      <c r="O333" s="90">
        <f t="shared" si="76"/>
        <v>4.6301428571428573</v>
      </c>
      <c r="P333" s="90"/>
    </row>
    <row r="334" spans="1:16" s="88" customFormat="1" ht="11.25" customHeight="1">
      <c r="A334" s="60" t="s">
        <v>436</v>
      </c>
      <c r="B334" s="60" t="s">
        <v>419</v>
      </c>
      <c r="C334" s="60" t="s">
        <v>60</v>
      </c>
      <c r="D334" s="61">
        <v>12150</v>
      </c>
      <c r="E334" s="61">
        <v>73642.559999999998</v>
      </c>
      <c r="F334" s="61">
        <v>66209.42</v>
      </c>
      <c r="G334" s="61">
        <v>22050</v>
      </c>
      <c r="H334" s="61">
        <v>114030.04</v>
      </c>
      <c r="I334" s="61">
        <v>101798.2</v>
      </c>
      <c r="J334" s="90">
        <f t="shared" si="79"/>
        <v>81.481481481481481</v>
      </c>
      <c r="K334" s="90">
        <f t="shared" si="80"/>
        <v>54.842580160168247</v>
      </c>
      <c r="L334" s="90">
        <f t="shared" si="81"/>
        <v>53.751837729434875</v>
      </c>
      <c r="M334" s="90">
        <f t="shared" si="82"/>
        <v>6.0611160493827159</v>
      </c>
      <c r="N334" s="90">
        <f t="shared" si="75"/>
        <v>5.1714303854875281</v>
      </c>
      <c r="O334" s="90">
        <f t="shared" si="76"/>
        <v>5.4493349794238686</v>
      </c>
      <c r="P334" s="90">
        <f t="shared" si="77"/>
        <v>4.6166984126984127</v>
      </c>
    </row>
    <row r="335" spans="1:16" s="88" customFormat="1" ht="11.25" customHeight="1">
      <c r="A335" s="60" t="s">
        <v>436</v>
      </c>
      <c r="B335" s="60" t="s">
        <v>419</v>
      </c>
      <c r="C335" s="60" t="s">
        <v>42</v>
      </c>
      <c r="D335" s="61">
        <v>17694</v>
      </c>
      <c r="E335" s="61">
        <v>119186.78</v>
      </c>
      <c r="F335" s="61">
        <v>106670.71</v>
      </c>
      <c r="G335" s="61">
        <v>25518</v>
      </c>
      <c r="H335" s="61">
        <v>169005.64</v>
      </c>
      <c r="I335" s="61">
        <v>150270.17000000001</v>
      </c>
      <c r="J335" s="90">
        <f t="shared" si="79"/>
        <v>44.218379111563245</v>
      </c>
      <c r="K335" s="90">
        <f t="shared" si="80"/>
        <v>41.798981397097918</v>
      </c>
      <c r="L335" s="90">
        <f t="shared" si="81"/>
        <v>40.872944409950968</v>
      </c>
      <c r="M335" s="90">
        <f t="shared" si="82"/>
        <v>6.7359997739346671</v>
      </c>
      <c r="N335" s="90">
        <f t="shared" si="75"/>
        <v>6.6229971000862138</v>
      </c>
      <c r="O335" s="90">
        <f t="shared" si="76"/>
        <v>6.0286373912060593</v>
      </c>
      <c r="P335" s="90">
        <f t="shared" si="77"/>
        <v>5.8887910494552873</v>
      </c>
    </row>
    <row r="336" spans="1:16" s="88" customFormat="1" ht="11.25" customHeight="1">
      <c r="A336" s="60" t="s">
        <v>436</v>
      </c>
      <c r="B336" s="60" t="s">
        <v>419</v>
      </c>
      <c r="C336" s="60" t="s">
        <v>102</v>
      </c>
      <c r="D336" s="61">
        <v>7000</v>
      </c>
      <c r="E336" s="61">
        <v>41035</v>
      </c>
      <c r="F336" s="61">
        <v>37079.449999999997</v>
      </c>
      <c r="G336" s="61">
        <v>2390</v>
      </c>
      <c r="H336" s="61">
        <v>13259</v>
      </c>
      <c r="I336" s="61">
        <v>11242.08</v>
      </c>
      <c r="J336" s="90">
        <f t="shared" si="79"/>
        <v>-65.857142857142861</v>
      </c>
      <c r="K336" s="90">
        <f t="shared" si="80"/>
        <v>-67.688558547581337</v>
      </c>
      <c r="L336" s="90">
        <f t="shared" si="81"/>
        <v>-69.681103684116124</v>
      </c>
      <c r="M336" s="90">
        <f t="shared" si="82"/>
        <v>5.8621428571428575</v>
      </c>
      <c r="N336" s="90">
        <f t="shared" si="75"/>
        <v>5.5476987447698747</v>
      </c>
      <c r="O336" s="90">
        <f t="shared" si="76"/>
        <v>5.2970642857142849</v>
      </c>
      <c r="P336" s="90">
        <f t="shared" si="77"/>
        <v>4.7037991631799159</v>
      </c>
    </row>
    <row r="337" spans="1:16" s="88" customFormat="1" ht="11.25" customHeight="1">
      <c r="A337" s="60" t="s">
        <v>436</v>
      </c>
      <c r="B337" s="60" t="s">
        <v>419</v>
      </c>
      <c r="C337" s="60" t="s">
        <v>84</v>
      </c>
      <c r="D337" s="61">
        <v>106400</v>
      </c>
      <c r="E337" s="61">
        <v>494561.97</v>
      </c>
      <c r="F337" s="61">
        <v>445642.9</v>
      </c>
      <c r="G337" s="61"/>
      <c r="H337" s="61"/>
      <c r="I337" s="61"/>
      <c r="J337" s="90">
        <f t="shared" si="79"/>
        <v>-100</v>
      </c>
      <c r="K337" s="90">
        <f t="shared" si="80"/>
        <v>-100</v>
      </c>
      <c r="L337" s="90">
        <f t="shared" si="81"/>
        <v>-100</v>
      </c>
      <c r="M337" s="90">
        <f t="shared" si="82"/>
        <v>4.6481388157894736</v>
      </c>
      <c r="N337" s="90"/>
      <c r="O337" s="90">
        <f t="shared" si="76"/>
        <v>4.1883731203007519</v>
      </c>
      <c r="P337" s="90"/>
    </row>
    <row r="338" spans="1:16" s="88" customFormat="1" ht="11.25" customHeight="1">
      <c r="A338" s="60" t="s">
        <v>436</v>
      </c>
      <c r="B338" s="60" t="s">
        <v>419</v>
      </c>
      <c r="C338" s="60" t="s">
        <v>94</v>
      </c>
      <c r="D338" s="61"/>
      <c r="E338" s="61"/>
      <c r="F338" s="61"/>
      <c r="G338" s="61">
        <v>3000</v>
      </c>
      <c r="H338" s="61">
        <v>11627.94</v>
      </c>
      <c r="I338" s="61">
        <v>10972.5</v>
      </c>
      <c r="J338" s="90"/>
      <c r="K338" s="90"/>
      <c r="L338" s="90"/>
      <c r="M338" s="90"/>
      <c r="N338" s="90">
        <f t="shared" si="75"/>
        <v>3.8759800000000002</v>
      </c>
      <c r="O338" s="90"/>
      <c r="P338" s="90">
        <f t="shared" si="77"/>
        <v>3.6575000000000002</v>
      </c>
    </row>
    <row r="339" spans="1:16" s="88" customFormat="1" ht="11.25" customHeight="1">
      <c r="A339" s="60" t="s">
        <v>436</v>
      </c>
      <c r="B339" s="60" t="s">
        <v>419</v>
      </c>
      <c r="C339" s="60" t="s">
        <v>70</v>
      </c>
      <c r="D339" s="61">
        <v>7510</v>
      </c>
      <c r="E339" s="61">
        <v>38849.160000000003</v>
      </c>
      <c r="F339" s="61">
        <v>34707.480000000003</v>
      </c>
      <c r="G339" s="61">
        <v>17745</v>
      </c>
      <c r="H339" s="61">
        <v>83422.03</v>
      </c>
      <c r="I339" s="61">
        <v>76304.649999999994</v>
      </c>
      <c r="J339" s="90">
        <f t="shared" si="79"/>
        <v>136.28495339547271</v>
      </c>
      <c r="K339" s="90">
        <f t="shared" si="80"/>
        <v>114.73316282771621</v>
      </c>
      <c r="L339" s="90">
        <f t="shared" si="81"/>
        <v>119.85073534581015</v>
      </c>
      <c r="M339" s="90">
        <f t="shared" si="82"/>
        <v>5.172990679094541</v>
      </c>
      <c r="N339" s="90">
        <f t="shared" si="75"/>
        <v>4.7011569456184841</v>
      </c>
      <c r="O339" s="90">
        <f t="shared" si="76"/>
        <v>4.6215019973368845</v>
      </c>
      <c r="P339" s="90">
        <f t="shared" si="77"/>
        <v>4.3000648069878835</v>
      </c>
    </row>
    <row r="340" spans="1:16" s="88" customFormat="1" ht="11.25" customHeight="1">
      <c r="A340" s="60" t="s">
        <v>436</v>
      </c>
      <c r="B340" s="60" t="s">
        <v>419</v>
      </c>
      <c r="C340" s="60" t="s">
        <v>66</v>
      </c>
      <c r="D340" s="61">
        <v>46530</v>
      </c>
      <c r="E340" s="61">
        <v>228397.15</v>
      </c>
      <c r="F340" s="61">
        <v>205206.3</v>
      </c>
      <c r="G340" s="61">
        <v>50650</v>
      </c>
      <c r="H340" s="61">
        <v>239348.24</v>
      </c>
      <c r="I340" s="61">
        <v>207030.31</v>
      </c>
      <c r="J340" s="90">
        <f t="shared" si="79"/>
        <v>8.8545024715237481</v>
      </c>
      <c r="K340" s="90">
        <f t="shared" si="80"/>
        <v>4.7947577279313665</v>
      </c>
      <c r="L340" s="90">
        <f t="shared" si="81"/>
        <v>0.88886647242312222</v>
      </c>
      <c r="M340" s="90">
        <f t="shared" si="82"/>
        <v>4.9085998280679126</v>
      </c>
      <c r="N340" s="90">
        <f t="shared" si="75"/>
        <v>4.7255328726554788</v>
      </c>
      <c r="O340" s="90">
        <f t="shared" si="76"/>
        <v>4.4101934235976783</v>
      </c>
      <c r="P340" s="90">
        <f t="shared" si="77"/>
        <v>4.0874691016781837</v>
      </c>
    </row>
    <row r="341" spans="1:16" s="88" customFormat="1" ht="11.25" customHeight="1">
      <c r="A341" s="60" t="s">
        <v>436</v>
      </c>
      <c r="B341" s="60" t="s">
        <v>419</v>
      </c>
      <c r="C341" s="60" t="s">
        <v>352</v>
      </c>
      <c r="D341" s="61">
        <v>2300</v>
      </c>
      <c r="E341" s="61">
        <v>13330.57</v>
      </c>
      <c r="F341" s="61">
        <v>11776.77</v>
      </c>
      <c r="G341" s="61">
        <v>6100</v>
      </c>
      <c r="H341" s="61">
        <v>31254.42</v>
      </c>
      <c r="I341" s="61">
        <v>28888.799999999999</v>
      </c>
      <c r="J341" s="90">
        <f t="shared" si="79"/>
        <v>165.21739130434781</v>
      </c>
      <c r="K341" s="90">
        <f t="shared" si="80"/>
        <v>134.45674115960531</v>
      </c>
      <c r="L341" s="90">
        <f t="shared" si="81"/>
        <v>145.30325377841291</v>
      </c>
      <c r="M341" s="90">
        <f t="shared" si="82"/>
        <v>5.7958999999999996</v>
      </c>
      <c r="N341" s="90">
        <f t="shared" si="75"/>
        <v>5.1236754098360651</v>
      </c>
      <c r="O341" s="90">
        <f t="shared" si="76"/>
        <v>5.1203347826086958</v>
      </c>
      <c r="P341" s="90">
        <f t="shared" si="77"/>
        <v>4.7358688524590162</v>
      </c>
    </row>
    <row r="342" spans="1:16" s="88" customFormat="1" ht="11.25" customHeight="1">
      <c r="A342" s="60" t="s">
        <v>436</v>
      </c>
      <c r="B342" s="60" t="s">
        <v>419</v>
      </c>
      <c r="C342" s="60" t="s">
        <v>525</v>
      </c>
      <c r="D342" s="61">
        <v>12330</v>
      </c>
      <c r="E342" s="61">
        <v>71055.59</v>
      </c>
      <c r="F342" s="61">
        <v>63081.34</v>
      </c>
      <c r="G342" s="61">
        <v>13040</v>
      </c>
      <c r="H342" s="61">
        <v>65366.43</v>
      </c>
      <c r="I342" s="61">
        <v>58090.62</v>
      </c>
      <c r="J342" s="90">
        <f t="shared" si="79"/>
        <v>5.7583130575831305</v>
      </c>
      <c r="K342" s="90">
        <f t="shared" si="80"/>
        <v>-8.0066325534697498</v>
      </c>
      <c r="L342" s="90">
        <f t="shared" si="81"/>
        <v>-7.9115630707908142</v>
      </c>
      <c r="M342" s="90">
        <f t="shared" si="82"/>
        <v>5.7628215733982158</v>
      </c>
      <c r="N342" s="90">
        <f t="shared" si="75"/>
        <v>5.0127630368098162</v>
      </c>
      <c r="O342" s="90">
        <f t="shared" si="76"/>
        <v>5.1160859691808591</v>
      </c>
      <c r="P342" s="90">
        <f t="shared" si="77"/>
        <v>4.4548021472392643</v>
      </c>
    </row>
    <row r="343" spans="1:16" s="88" customFormat="1" ht="11.25" customHeight="1">
      <c r="A343" s="60" t="s">
        <v>436</v>
      </c>
      <c r="B343" s="60" t="s">
        <v>419</v>
      </c>
      <c r="C343" s="60" t="s">
        <v>621</v>
      </c>
      <c r="D343" s="61">
        <v>27540</v>
      </c>
      <c r="E343" s="61">
        <v>143899.68</v>
      </c>
      <c r="F343" s="61">
        <v>129781.4</v>
      </c>
      <c r="G343" s="61">
        <v>18170</v>
      </c>
      <c r="H343" s="61">
        <v>76734.399999999994</v>
      </c>
      <c r="I343" s="61">
        <v>69386.45</v>
      </c>
      <c r="J343" s="90">
        <f t="shared" si="79"/>
        <v>-34.023238925199706</v>
      </c>
      <c r="K343" s="90">
        <f t="shared" si="80"/>
        <v>-46.675072522746405</v>
      </c>
      <c r="L343" s="90">
        <f t="shared" si="81"/>
        <v>-46.535905761534394</v>
      </c>
      <c r="M343" s="90">
        <f t="shared" si="82"/>
        <v>5.2251154684095855</v>
      </c>
      <c r="N343" s="90">
        <f t="shared" si="75"/>
        <v>4.2231370390753984</v>
      </c>
      <c r="O343" s="90">
        <f t="shared" si="76"/>
        <v>4.7124691358024693</v>
      </c>
      <c r="P343" s="90">
        <f t="shared" si="77"/>
        <v>3.8187369290038524</v>
      </c>
    </row>
    <row r="344" spans="1:16" s="88" customFormat="1" ht="11.25" customHeight="1">
      <c r="A344" s="60" t="s">
        <v>436</v>
      </c>
      <c r="B344" s="60" t="s">
        <v>419</v>
      </c>
      <c r="C344" s="60" t="s">
        <v>82</v>
      </c>
      <c r="D344" s="61">
        <v>5970</v>
      </c>
      <c r="E344" s="61">
        <v>41713.81</v>
      </c>
      <c r="F344" s="61">
        <v>36843.21</v>
      </c>
      <c r="G344" s="61"/>
      <c r="H344" s="61"/>
      <c r="I344" s="61"/>
      <c r="J344" s="90">
        <f t="shared" si="79"/>
        <v>-100</v>
      </c>
      <c r="K344" s="90">
        <f t="shared" si="80"/>
        <v>-100</v>
      </c>
      <c r="L344" s="90">
        <f t="shared" si="81"/>
        <v>-100</v>
      </c>
      <c r="M344" s="90">
        <f t="shared" si="82"/>
        <v>6.9872378559463986</v>
      </c>
      <c r="N344" s="90"/>
      <c r="O344" s="90">
        <f t="shared" si="76"/>
        <v>6.1713919597989948</v>
      </c>
      <c r="P344" s="90"/>
    </row>
    <row r="345" spans="1:16" s="88" customFormat="1" ht="11.25" customHeight="1">
      <c r="A345" s="60" t="s">
        <v>436</v>
      </c>
      <c r="B345" s="60" t="s">
        <v>419</v>
      </c>
      <c r="C345" s="60" t="s">
        <v>65</v>
      </c>
      <c r="D345" s="61">
        <v>43210</v>
      </c>
      <c r="E345" s="61">
        <v>182225.21</v>
      </c>
      <c r="F345" s="61">
        <v>161855.45000000001</v>
      </c>
      <c r="G345" s="61">
        <v>206780</v>
      </c>
      <c r="H345" s="61">
        <v>809216</v>
      </c>
      <c r="I345" s="61">
        <v>746466.06</v>
      </c>
      <c r="J345" s="90">
        <f t="shared" si="79"/>
        <v>378.5466327239065</v>
      </c>
      <c r="K345" s="90">
        <f t="shared" si="80"/>
        <v>344.0746700195873</v>
      </c>
      <c r="L345" s="90">
        <f t="shared" si="81"/>
        <v>361.1930336605904</v>
      </c>
      <c r="M345" s="90">
        <f t="shared" si="82"/>
        <v>4.2171999537144176</v>
      </c>
      <c r="N345" s="90">
        <f t="shared" si="75"/>
        <v>3.9134152239094688</v>
      </c>
      <c r="O345" s="90">
        <f t="shared" si="76"/>
        <v>3.7457868548947006</v>
      </c>
      <c r="P345" s="90">
        <f t="shared" si="77"/>
        <v>3.6099528967985299</v>
      </c>
    </row>
    <row r="346" spans="1:16" s="96" customFormat="1" ht="11.25" customHeight="1">
      <c r="A346" s="63"/>
      <c r="B346" s="63"/>
      <c r="C346" s="63"/>
      <c r="D346" s="64">
        <f>SUM(D318:D345)</f>
        <v>456132</v>
      </c>
      <c r="E346" s="64">
        <f t="shared" ref="E346:I346" si="83">SUM(E318:E345)</f>
        <v>2469397.6399999997</v>
      </c>
      <c r="F346" s="64">
        <f t="shared" si="83"/>
        <v>2209529.0400000005</v>
      </c>
      <c r="G346" s="64">
        <f t="shared" si="83"/>
        <v>951908.5</v>
      </c>
      <c r="H346" s="64">
        <f t="shared" si="83"/>
        <v>4878047.96</v>
      </c>
      <c r="I346" s="64">
        <f t="shared" si="83"/>
        <v>4439976.040000001</v>
      </c>
      <c r="J346" s="138">
        <f t="shared" si="79"/>
        <v>108.69145335122289</v>
      </c>
      <c r="K346" s="138">
        <f t="shared" si="80"/>
        <v>97.539994409324891</v>
      </c>
      <c r="L346" s="138">
        <f t="shared" si="81"/>
        <v>100.94671577613663</v>
      </c>
      <c r="M346" s="138">
        <f t="shared" si="82"/>
        <v>5.4137785553304738</v>
      </c>
      <c r="N346" s="138">
        <f t="shared" si="75"/>
        <v>5.1244924906122806</v>
      </c>
      <c r="O346" s="138">
        <f t="shared" si="76"/>
        <v>4.8440561942595579</v>
      </c>
      <c r="P346" s="138">
        <f t="shared" si="77"/>
        <v>4.6642886790064395</v>
      </c>
    </row>
    <row r="347" spans="1:16" s="88" customFormat="1" ht="11.25" customHeight="1">
      <c r="A347" s="60" t="s">
        <v>442</v>
      </c>
      <c r="B347" s="60" t="s">
        <v>308</v>
      </c>
      <c r="C347" s="60" t="s">
        <v>47</v>
      </c>
      <c r="D347" s="61">
        <v>1323</v>
      </c>
      <c r="E347" s="61">
        <v>15222.08</v>
      </c>
      <c r="F347" s="61">
        <v>13706.18</v>
      </c>
      <c r="G347" s="61">
        <v>2718</v>
      </c>
      <c r="H347" s="61">
        <v>28435.64</v>
      </c>
      <c r="I347" s="61">
        <v>25280.17</v>
      </c>
      <c r="J347" s="90">
        <f t="shared" si="79"/>
        <v>105.4421768707483</v>
      </c>
      <c r="K347" s="90">
        <f t="shared" si="80"/>
        <v>86.805219785995078</v>
      </c>
      <c r="L347" s="90">
        <f t="shared" si="81"/>
        <v>84.443586761592201</v>
      </c>
      <c r="M347" s="90">
        <f t="shared" si="82"/>
        <v>11.505729402872261</v>
      </c>
      <c r="N347" s="90">
        <f t="shared" si="75"/>
        <v>10.461972038263429</v>
      </c>
      <c r="O347" s="90">
        <f t="shared" si="76"/>
        <v>10.359924414210129</v>
      </c>
      <c r="P347" s="90">
        <f t="shared" si="77"/>
        <v>9.3010191317144955</v>
      </c>
    </row>
    <row r="348" spans="1:16" s="88" customFormat="1" ht="11.25" customHeight="1">
      <c r="A348" s="60" t="s">
        <v>442</v>
      </c>
      <c r="B348" s="60" t="s">
        <v>308</v>
      </c>
      <c r="C348" s="60" t="s">
        <v>134</v>
      </c>
      <c r="D348" s="61"/>
      <c r="E348" s="61"/>
      <c r="F348" s="61"/>
      <c r="G348" s="61">
        <v>12.5</v>
      </c>
      <c r="H348" s="61">
        <v>144.5</v>
      </c>
      <c r="I348" s="61">
        <v>125.46</v>
      </c>
      <c r="J348" s="90"/>
      <c r="K348" s="90"/>
      <c r="L348" s="90"/>
      <c r="M348" s="90"/>
      <c r="N348" s="90">
        <f t="shared" si="75"/>
        <v>11.56</v>
      </c>
      <c r="O348" s="90"/>
      <c r="P348" s="90">
        <f t="shared" si="77"/>
        <v>10.036799999999999</v>
      </c>
    </row>
    <row r="349" spans="1:16" s="88" customFormat="1" ht="11.25" customHeight="1">
      <c r="A349" s="60" t="s">
        <v>442</v>
      </c>
      <c r="B349" s="60" t="s">
        <v>308</v>
      </c>
      <c r="C349" s="60" t="s">
        <v>62</v>
      </c>
      <c r="D349" s="61">
        <v>761</v>
      </c>
      <c r="E349" s="61">
        <v>8329.25</v>
      </c>
      <c r="F349" s="61">
        <v>7460.84</v>
      </c>
      <c r="G349" s="61">
        <v>586.5</v>
      </c>
      <c r="H349" s="61">
        <v>6027.43</v>
      </c>
      <c r="I349" s="61">
        <v>5513.43</v>
      </c>
      <c r="J349" s="90">
        <f t="shared" si="79"/>
        <v>-22.930354796320632</v>
      </c>
      <c r="K349" s="90">
        <f t="shared" si="80"/>
        <v>-27.635381336855055</v>
      </c>
      <c r="L349" s="90">
        <f t="shared" si="81"/>
        <v>-26.101752617667714</v>
      </c>
      <c r="M349" s="90">
        <f t="shared" si="82"/>
        <v>10.945137976346912</v>
      </c>
      <c r="N349" s="90">
        <f t="shared" si="75"/>
        <v>10.276947996589941</v>
      </c>
      <c r="O349" s="90">
        <f t="shared" si="76"/>
        <v>9.8039947437582136</v>
      </c>
      <c r="P349" s="90">
        <f t="shared" si="77"/>
        <v>9.4005626598465479</v>
      </c>
    </row>
    <row r="350" spans="1:16" s="88" customFormat="1" ht="11.25" customHeight="1">
      <c r="A350" s="60" t="s">
        <v>442</v>
      </c>
      <c r="B350" s="60" t="s">
        <v>308</v>
      </c>
      <c r="C350" s="60" t="s">
        <v>53</v>
      </c>
      <c r="D350" s="61">
        <v>21050</v>
      </c>
      <c r="E350" s="61">
        <v>245840.03</v>
      </c>
      <c r="F350" s="61">
        <v>220233.71</v>
      </c>
      <c r="G350" s="61">
        <v>47552</v>
      </c>
      <c r="H350" s="61">
        <v>534844.65</v>
      </c>
      <c r="I350" s="61">
        <v>476106.16</v>
      </c>
      <c r="J350" s="90">
        <f t="shared" si="79"/>
        <v>125.90023752969121</v>
      </c>
      <c r="K350" s="90">
        <f t="shared" si="80"/>
        <v>117.55799899633921</v>
      </c>
      <c r="L350" s="90">
        <f t="shared" si="81"/>
        <v>116.18223658857674</v>
      </c>
      <c r="M350" s="90">
        <f t="shared" si="82"/>
        <v>11.678861282660332</v>
      </c>
      <c r="N350" s="90">
        <f t="shared" si="75"/>
        <v>11.247574234522208</v>
      </c>
      <c r="O350" s="90">
        <f t="shared" si="76"/>
        <v>10.462409026128265</v>
      </c>
      <c r="P350" s="90">
        <f t="shared" si="77"/>
        <v>10.012326716016149</v>
      </c>
    </row>
    <row r="351" spans="1:16" s="88" customFormat="1" ht="11.25" customHeight="1">
      <c r="A351" s="60" t="s">
        <v>442</v>
      </c>
      <c r="B351" s="60" t="s">
        <v>308</v>
      </c>
      <c r="C351" s="60" t="s">
        <v>81</v>
      </c>
      <c r="D351" s="61">
        <v>110</v>
      </c>
      <c r="E351" s="61">
        <v>1207.48</v>
      </c>
      <c r="F351" s="61">
        <v>1083.0999999999999</v>
      </c>
      <c r="G351" s="61">
        <v>288</v>
      </c>
      <c r="H351" s="61">
        <v>2910.52</v>
      </c>
      <c r="I351" s="61">
        <v>2662.73</v>
      </c>
      <c r="J351" s="90">
        <f t="shared" si="79"/>
        <v>161.81818181818181</v>
      </c>
      <c r="K351" s="90">
        <f t="shared" si="80"/>
        <v>141.04084539702521</v>
      </c>
      <c r="L351" s="90">
        <f t="shared" si="81"/>
        <v>145.84341242729204</v>
      </c>
      <c r="M351" s="90">
        <f t="shared" si="82"/>
        <v>10.97709090909091</v>
      </c>
      <c r="N351" s="90">
        <f t="shared" si="75"/>
        <v>10.105972222222222</v>
      </c>
      <c r="O351" s="90">
        <f t="shared" si="76"/>
        <v>9.8463636363636358</v>
      </c>
      <c r="P351" s="90">
        <f t="shared" si="77"/>
        <v>9.2455902777777776</v>
      </c>
    </row>
    <row r="352" spans="1:16" s="88" customFormat="1" ht="11.25" customHeight="1">
      <c r="A352" s="60" t="s">
        <v>442</v>
      </c>
      <c r="B352" s="60" t="s">
        <v>308</v>
      </c>
      <c r="C352" s="60" t="s">
        <v>55</v>
      </c>
      <c r="D352" s="61">
        <v>150</v>
      </c>
      <c r="E352" s="61">
        <v>1646.09</v>
      </c>
      <c r="F352" s="61">
        <v>1460.8</v>
      </c>
      <c r="G352" s="61">
        <v>1034</v>
      </c>
      <c r="H352" s="61">
        <v>13433.76</v>
      </c>
      <c r="I352" s="61">
        <v>11639.74</v>
      </c>
      <c r="J352" s="90">
        <f t="shared" si="79"/>
        <v>589.33333333333337</v>
      </c>
      <c r="K352" s="90">
        <f t="shared" si="80"/>
        <v>716.1011852328852</v>
      </c>
      <c r="L352" s="90">
        <f t="shared" si="81"/>
        <v>696.80585980284775</v>
      </c>
      <c r="M352" s="90">
        <f t="shared" si="82"/>
        <v>10.973933333333333</v>
      </c>
      <c r="N352" s="90">
        <f t="shared" si="75"/>
        <v>12.992030947775628</v>
      </c>
      <c r="O352" s="90">
        <f t="shared" si="76"/>
        <v>9.738666666666667</v>
      </c>
      <c r="P352" s="90">
        <f t="shared" si="77"/>
        <v>11.257001934235976</v>
      </c>
    </row>
    <row r="353" spans="1:16" s="88" customFormat="1" ht="11.25" customHeight="1">
      <c r="A353" s="60" t="s">
        <v>442</v>
      </c>
      <c r="B353" s="60" t="s">
        <v>308</v>
      </c>
      <c r="C353" s="60" t="s">
        <v>41</v>
      </c>
      <c r="D353" s="61">
        <v>847350</v>
      </c>
      <c r="E353" s="61">
        <v>9088688.4600000009</v>
      </c>
      <c r="F353" s="61">
        <v>8172129.1299999999</v>
      </c>
      <c r="G353" s="61">
        <v>838172</v>
      </c>
      <c r="H353" s="61">
        <v>7923904.1799999997</v>
      </c>
      <c r="I353" s="61">
        <v>7190070.4000000004</v>
      </c>
      <c r="J353" s="90">
        <f t="shared" si="79"/>
        <v>-1.0831415589779902</v>
      </c>
      <c r="K353" s="90">
        <f t="shared" si="80"/>
        <v>-12.815757577413992</v>
      </c>
      <c r="L353" s="90">
        <f t="shared" si="81"/>
        <v>-12.017170976836971</v>
      </c>
      <c r="M353" s="90">
        <f t="shared" si="82"/>
        <v>10.726014586652505</v>
      </c>
      <c r="N353" s="90">
        <f t="shared" si="75"/>
        <v>9.4537925151400906</v>
      </c>
      <c r="O353" s="90">
        <f t="shared" si="76"/>
        <v>9.6443372042249358</v>
      </c>
      <c r="P353" s="90">
        <f t="shared" si="77"/>
        <v>8.5782755806684072</v>
      </c>
    </row>
    <row r="354" spans="1:16" s="88" customFormat="1" ht="11.25" customHeight="1">
      <c r="A354" s="60" t="s">
        <v>442</v>
      </c>
      <c r="B354" s="60" t="s">
        <v>308</v>
      </c>
      <c r="C354" s="60" t="s">
        <v>44</v>
      </c>
      <c r="D354" s="61">
        <v>3050</v>
      </c>
      <c r="E354" s="61">
        <v>36054.14</v>
      </c>
      <c r="F354" s="61">
        <v>32624.1</v>
      </c>
      <c r="G354" s="61">
        <v>548</v>
      </c>
      <c r="H354" s="61">
        <v>5401.88</v>
      </c>
      <c r="I354" s="61">
        <v>4732.75</v>
      </c>
      <c r="J354" s="90">
        <f t="shared" si="79"/>
        <v>-82.032786885245898</v>
      </c>
      <c r="K354" s="90">
        <f t="shared" si="80"/>
        <v>-85.017310078676132</v>
      </c>
      <c r="L354" s="90">
        <f t="shared" si="81"/>
        <v>-85.493086399318301</v>
      </c>
      <c r="M354" s="90">
        <f t="shared" si="82"/>
        <v>11.821029508196721</v>
      </c>
      <c r="N354" s="90">
        <f t="shared" si="75"/>
        <v>9.8574452554744525</v>
      </c>
      <c r="O354" s="90">
        <f t="shared" si="76"/>
        <v>10.696426229508196</v>
      </c>
      <c r="P354" s="90">
        <f t="shared" si="77"/>
        <v>8.6364051094890506</v>
      </c>
    </row>
    <row r="355" spans="1:16" s="88" customFormat="1" ht="11.25" customHeight="1">
      <c r="A355" s="60" t="s">
        <v>442</v>
      </c>
      <c r="B355" s="60" t="s">
        <v>308</v>
      </c>
      <c r="C355" s="60" t="s">
        <v>56</v>
      </c>
      <c r="D355" s="61">
        <v>5848</v>
      </c>
      <c r="E355" s="61">
        <v>64322.55</v>
      </c>
      <c r="F355" s="61">
        <v>57551.49</v>
      </c>
      <c r="G355" s="61">
        <v>25910</v>
      </c>
      <c r="H355" s="61">
        <v>280318.02</v>
      </c>
      <c r="I355" s="61">
        <v>252852.17</v>
      </c>
      <c r="J355" s="90">
        <f t="shared" si="79"/>
        <v>343.0574555403557</v>
      </c>
      <c r="K355" s="90">
        <f t="shared" si="80"/>
        <v>335.80053962412876</v>
      </c>
      <c r="L355" s="90">
        <f t="shared" si="81"/>
        <v>339.34947644274723</v>
      </c>
      <c r="M355" s="90">
        <f t="shared" si="82"/>
        <v>10.99906805745554</v>
      </c>
      <c r="N355" s="90">
        <f t="shared" si="75"/>
        <v>10.818912389038982</v>
      </c>
      <c r="O355" s="90">
        <f t="shared" si="76"/>
        <v>9.8412260601915182</v>
      </c>
      <c r="P355" s="90">
        <f t="shared" si="77"/>
        <v>9.758864145117716</v>
      </c>
    </row>
    <row r="356" spans="1:16" s="88" customFormat="1" ht="11.25" customHeight="1">
      <c r="A356" s="60" t="s">
        <v>442</v>
      </c>
      <c r="B356" s="60" t="s">
        <v>308</v>
      </c>
      <c r="C356" s="60" t="s">
        <v>60</v>
      </c>
      <c r="D356" s="61">
        <v>50</v>
      </c>
      <c r="E356" s="61">
        <v>597.02</v>
      </c>
      <c r="F356" s="61">
        <v>534.22</v>
      </c>
      <c r="G356" s="61"/>
      <c r="H356" s="61"/>
      <c r="I356" s="61"/>
      <c r="J356" s="90">
        <f t="shared" si="79"/>
        <v>-100</v>
      </c>
      <c r="K356" s="90">
        <f t="shared" si="80"/>
        <v>-100</v>
      </c>
      <c r="L356" s="90">
        <f t="shared" si="81"/>
        <v>-100</v>
      </c>
      <c r="M356" s="90">
        <f t="shared" si="82"/>
        <v>11.9404</v>
      </c>
      <c r="N356" s="90"/>
      <c r="O356" s="90">
        <f t="shared" si="76"/>
        <v>10.6844</v>
      </c>
      <c r="P356" s="90"/>
    </row>
    <row r="357" spans="1:16" s="88" customFormat="1" ht="11.25" customHeight="1">
      <c r="A357" s="60" t="s">
        <v>442</v>
      </c>
      <c r="B357" s="60" t="s">
        <v>308</v>
      </c>
      <c r="C357" s="60" t="s">
        <v>42</v>
      </c>
      <c r="D357" s="61">
        <v>72184</v>
      </c>
      <c r="E357" s="61">
        <v>777346.48</v>
      </c>
      <c r="F357" s="61">
        <v>695846</v>
      </c>
      <c r="G357" s="61">
        <v>118383</v>
      </c>
      <c r="H357" s="61">
        <v>1222684.3700000001</v>
      </c>
      <c r="I357" s="61">
        <v>1099827.08</v>
      </c>
      <c r="J357" s="90">
        <f t="shared" si="79"/>
        <v>64.00171783220658</v>
      </c>
      <c r="K357" s="90">
        <f t="shared" si="80"/>
        <v>57.289497213649206</v>
      </c>
      <c r="L357" s="90">
        <f t="shared" si="81"/>
        <v>58.056104367920497</v>
      </c>
      <c r="M357" s="90">
        <f t="shared" si="82"/>
        <v>10.76895821788762</v>
      </c>
      <c r="N357" s="90">
        <f t="shared" si="75"/>
        <v>10.328209033391619</v>
      </c>
      <c r="O357" s="90">
        <f t="shared" si="76"/>
        <v>9.6398924969522337</v>
      </c>
      <c r="P357" s="90">
        <f t="shared" si="77"/>
        <v>9.2904139952526972</v>
      </c>
    </row>
    <row r="358" spans="1:16" s="88" customFormat="1" ht="11.25" customHeight="1">
      <c r="A358" s="60" t="s">
        <v>442</v>
      </c>
      <c r="B358" s="60" t="s">
        <v>308</v>
      </c>
      <c r="C358" s="60" t="s">
        <v>70</v>
      </c>
      <c r="D358" s="61"/>
      <c r="E358" s="61"/>
      <c r="F358" s="61"/>
      <c r="G358" s="61">
        <v>1586</v>
      </c>
      <c r="H358" s="61">
        <v>17253.78</v>
      </c>
      <c r="I358" s="61">
        <v>15425.11</v>
      </c>
      <c r="J358" s="90"/>
      <c r="K358" s="90"/>
      <c r="L358" s="90"/>
      <c r="M358" s="90"/>
      <c r="N358" s="90">
        <f t="shared" si="75"/>
        <v>10.878802017654476</v>
      </c>
      <c r="O358" s="90"/>
      <c r="P358" s="90">
        <f t="shared" si="77"/>
        <v>9.7257944514501897</v>
      </c>
    </row>
    <row r="359" spans="1:16" s="88" customFormat="1" ht="11.25" customHeight="1">
      <c r="A359" s="60" t="s">
        <v>442</v>
      </c>
      <c r="B359" s="60" t="s">
        <v>308</v>
      </c>
      <c r="C359" s="60" t="s">
        <v>66</v>
      </c>
      <c r="D359" s="61">
        <v>373</v>
      </c>
      <c r="E359" s="61">
        <v>4220.2700000000004</v>
      </c>
      <c r="F359" s="61">
        <v>3822.98</v>
      </c>
      <c r="G359" s="61">
        <v>638</v>
      </c>
      <c r="H359" s="61">
        <v>6821.96</v>
      </c>
      <c r="I359" s="61">
        <v>6065.3</v>
      </c>
      <c r="J359" s="90">
        <f t="shared" si="79"/>
        <v>71.045576407506701</v>
      </c>
      <c r="K359" s="90">
        <f t="shared" si="80"/>
        <v>61.647477531058428</v>
      </c>
      <c r="L359" s="90">
        <f t="shared" si="81"/>
        <v>58.653720396130772</v>
      </c>
      <c r="M359" s="90">
        <f t="shared" si="82"/>
        <v>11.314396782841824</v>
      </c>
      <c r="N359" s="90">
        <f t="shared" si="75"/>
        <v>10.692727272727273</v>
      </c>
      <c r="O359" s="90">
        <f t="shared" si="76"/>
        <v>10.249276139410188</v>
      </c>
      <c r="P359" s="90">
        <f t="shared" si="77"/>
        <v>9.5067398119122259</v>
      </c>
    </row>
    <row r="360" spans="1:16" s="88" customFormat="1" ht="11.25" customHeight="1">
      <c r="A360" s="60" t="s">
        <v>442</v>
      </c>
      <c r="B360" s="60" t="s">
        <v>308</v>
      </c>
      <c r="C360" s="60" t="s">
        <v>352</v>
      </c>
      <c r="D360" s="61"/>
      <c r="E360" s="61"/>
      <c r="F360" s="61"/>
      <c r="G360" s="61">
        <v>2</v>
      </c>
      <c r="H360" s="61">
        <v>21.48</v>
      </c>
      <c r="I360" s="61">
        <v>18.329999999999998</v>
      </c>
      <c r="J360" s="90"/>
      <c r="K360" s="90"/>
      <c r="L360" s="90"/>
      <c r="M360" s="90"/>
      <c r="N360" s="90">
        <f t="shared" si="75"/>
        <v>10.74</v>
      </c>
      <c r="O360" s="90"/>
      <c r="P360" s="90">
        <f t="shared" si="77"/>
        <v>9.1649999999999991</v>
      </c>
    </row>
    <row r="361" spans="1:16" s="88" customFormat="1" ht="11.25" customHeight="1">
      <c r="A361" s="60" t="s">
        <v>442</v>
      </c>
      <c r="B361" s="60" t="s">
        <v>308</v>
      </c>
      <c r="C361" s="60" t="s">
        <v>43</v>
      </c>
      <c r="D361" s="61">
        <v>50522</v>
      </c>
      <c r="E361" s="61">
        <v>496635.75</v>
      </c>
      <c r="F361" s="61">
        <v>446072.59</v>
      </c>
      <c r="G361" s="61">
        <v>135694</v>
      </c>
      <c r="H361" s="61">
        <v>1222390.21</v>
      </c>
      <c r="I361" s="61">
        <v>1107594.67</v>
      </c>
      <c r="J361" s="90">
        <f t="shared" ref="J361:L361" si="84">(G361-D361)*100/D361</f>
        <v>168.58398321523296</v>
      </c>
      <c r="K361" s="90">
        <f t="shared" si="84"/>
        <v>146.13415566640137</v>
      </c>
      <c r="L361" s="90">
        <f t="shared" si="84"/>
        <v>148.29919946437414</v>
      </c>
      <c r="M361" s="90">
        <f t="shared" ref="M361" si="85">E361/D361</f>
        <v>9.8300888721744979</v>
      </c>
      <c r="N361" s="90">
        <f t="shared" ref="N361:N392" si="86">H361/G361</f>
        <v>9.0084322814568072</v>
      </c>
      <c r="O361" s="90">
        <f t="shared" ref="O361:O382" si="87">F361/D361</f>
        <v>8.8292741775860026</v>
      </c>
      <c r="P361" s="90">
        <f t="shared" ref="P361:P396" si="88">I361/G361</f>
        <v>8.162443954780608</v>
      </c>
    </row>
    <row r="362" spans="1:16" s="96" customFormat="1" ht="11.25" customHeight="1">
      <c r="A362" s="63"/>
      <c r="B362" s="63"/>
      <c r="C362" s="63"/>
      <c r="D362" s="64">
        <f t="shared" ref="D362:I362" si="89">SUM(D347:D361)</f>
        <v>1002771</v>
      </c>
      <c r="E362" s="64">
        <f t="shared" si="89"/>
        <v>10740109.600000001</v>
      </c>
      <c r="F362" s="64">
        <f t="shared" si="89"/>
        <v>9652525.1400000006</v>
      </c>
      <c r="G362" s="64">
        <f t="shared" si="89"/>
        <v>1173124</v>
      </c>
      <c r="H362" s="64">
        <f t="shared" si="89"/>
        <v>11264592.379999999</v>
      </c>
      <c r="I362" s="64">
        <f t="shared" si="89"/>
        <v>10197913.5</v>
      </c>
      <c r="J362" s="138">
        <f t="shared" ref="J362:J382" si="90">(G362-D362)*100/D362</f>
        <v>16.988225626788171</v>
      </c>
      <c r="K362" s="138">
        <f t="shared" ref="K362:K382" si="91">(H362-E362)*100/E362</f>
        <v>4.8834024933972495</v>
      </c>
      <c r="L362" s="138">
        <f t="shared" ref="L362:L382" si="92">(I362-F362)*100/F362</f>
        <v>5.6502143438084778</v>
      </c>
      <c r="M362" s="138">
        <f t="shared" ref="M362:M382" si="93">E362/D362</f>
        <v>10.710430995710887</v>
      </c>
      <c r="N362" s="138">
        <f t="shared" si="86"/>
        <v>9.6022179923008988</v>
      </c>
      <c r="O362" s="138">
        <f t="shared" si="87"/>
        <v>9.6258519043729827</v>
      </c>
      <c r="P362" s="138">
        <f t="shared" si="88"/>
        <v>8.6929544532376806</v>
      </c>
    </row>
    <row r="363" spans="1:16" s="88" customFormat="1" ht="11.25" customHeight="1">
      <c r="A363" s="60" t="s">
        <v>453</v>
      </c>
      <c r="B363" s="60" t="s">
        <v>315</v>
      </c>
      <c r="C363" s="60" t="s">
        <v>47</v>
      </c>
      <c r="D363" s="61">
        <v>370</v>
      </c>
      <c r="E363" s="61">
        <v>3625.57</v>
      </c>
      <c r="F363" s="61">
        <v>3255.95</v>
      </c>
      <c r="G363" s="61">
        <v>51350</v>
      </c>
      <c r="H363" s="61">
        <v>462912.96</v>
      </c>
      <c r="I363" s="61">
        <v>417912.05</v>
      </c>
      <c r="J363" s="90">
        <f t="shared" si="90"/>
        <v>13778.378378378378</v>
      </c>
      <c r="K363" s="90">
        <f t="shared" si="91"/>
        <v>12668.005030933067</v>
      </c>
      <c r="L363" s="90">
        <f t="shared" si="92"/>
        <v>12735.333773553035</v>
      </c>
      <c r="M363" s="90">
        <f t="shared" si="93"/>
        <v>9.7988378378378389</v>
      </c>
      <c r="N363" s="90">
        <f t="shared" si="86"/>
        <v>9.014858033106135</v>
      </c>
      <c r="O363" s="90">
        <f t="shared" si="87"/>
        <v>8.7998648648648636</v>
      </c>
      <c r="P363" s="90">
        <f t="shared" si="88"/>
        <v>8.1385014605647523</v>
      </c>
    </row>
    <row r="364" spans="1:16" s="88" customFormat="1" ht="11.25" customHeight="1">
      <c r="A364" s="60" t="s">
        <v>453</v>
      </c>
      <c r="B364" s="60" t="s">
        <v>315</v>
      </c>
      <c r="C364" s="60" t="s">
        <v>93</v>
      </c>
      <c r="D364" s="61">
        <v>15600</v>
      </c>
      <c r="E364" s="61">
        <v>180854.33</v>
      </c>
      <c r="F364" s="61">
        <v>166153.18</v>
      </c>
      <c r="G364" s="61">
        <v>1008</v>
      </c>
      <c r="H364" s="61">
        <v>11570.66</v>
      </c>
      <c r="I364" s="61">
        <v>10646.47</v>
      </c>
      <c r="J364" s="90">
        <f t="shared" si="90"/>
        <v>-93.538461538461533</v>
      </c>
      <c r="K364" s="90">
        <f t="shared" si="91"/>
        <v>-93.602221190944121</v>
      </c>
      <c r="L364" s="90">
        <f t="shared" si="92"/>
        <v>-93.592376624991473</v>
      </c>
      <c r="M364" s="90">
        <f t="shared" si="93"/>
        <v>11.593226282051281</v>
      </c>
      <c r="N364" s="90">
        <f t="shared" si="86"/>
        <v>11.478829365079365</v>
      </c>
      <c r="O364" s="90">
        <f t="shared" si="87"/>
        <v>10.650844871794872</v>
      </c>
      <c r="P364" s="90">
        <f t="shared" si="88"/>
        <v>10.561974206349205</v>
      </c>
    </row>
    <row r="365" spans="1:16" s="88" customFormat="1" ht="11.25" customHeight="1">
      <c r="A365" s="60" t="s">
        <v>453</v>
      </c>
      <c r="B365" s="60" t="s">
        <v>315</v>
      </c>
      <c r="C365" s="60" t="s">
        <v>63</v>
      </c>
      <c r="D365" s="61"/>
      <c r="E365" s="61"/>
      <c r="F365" s="61"/>
      <c r="G365" s="61">
        <v>672</v>
      </c>
      <c r="H365" s="61">
        <v>7514.67</v>
      </c>
      <c r="I365" s="61">
        <v>6532.5</v>
      </c>
      <c r="J365" s="90"/>
      <c r="K365" s="90"/>
      <c r="L365" s="90"/>
      <c r="M365" s="90"/>
      <c r="N365" s="90">
        <f t="shared" si="86"/>
        <v>11.182544642857144</v>
      </c>
      <c r="O365" s="90"/>
      <c r="P365" s="90">
        <f t="shared" si="88"/>
        <v>9.7209821428571423</v>
      </c>
    </row>
    <row r="366" spans="1:16" s="88" customFormat="1" ht="11.25" customHeight="1">
      <c r="A366" s="60" t="s">
        <v>453</v>
      </c>
      <c r="B366" s="60" t="s">
        <v>315</v>
      </c>
      <c r="C366" s="60" t="s">
        <v>134</v>
      </c>
      <c r="D366" s="61"/>
      <c r="E366" s="61"/>
      <c r="F366" s="61"/>
      <c r="G366" s="61">
        <v>300</v>
      </c>
      <c r="H366" s="61">
        <v>2997.24</v>
      </c>
      <c r="I366" s="61">
        <v>2748.6</v>
      </c>
      <c r="J366" s="90"/>
      <c r="K366" s="90"/>
      <c r="L366" s="90"/>
      <c r="M366" s="90"/>
      <c r="N366" s="90">
        <f t="shared" si="86"/>
        <v>9.9908000000000001</v>
      </c>
      <c r="O366" s="90"/>
      <c r="P366" s="90">
        <f t="shared" si="88"/>
        <v>9.161999999999999</v>
      </c>
    </row>
    <row r="367" spans="1:16" s="88" customFormat="1" ht="11.25" customHeight="1">
      <c r="A367" s="60" t="s">
        <v>453</v>
      </c>
      <c r="B367" s="60" t="s">
        <v>315</v>
      </c>
      <c r="C367" s="60" t="s">
        <v>62</v>
      </c>
      <c r="D367" s="61"/>
      <c r="E367" s="61"/>
      <c r="F367" s="61"/>
      <c r="G367" s="61">
        <v>5.66</v>
      </c>
      <c r="H367" s="61">
        <v>5.31</v>
      </c>
      <c r="I367" s="61">
        <v>4.5599999999999996</v>
      </c>
      <c r="J367" s="90"/>
      <c r="K367" s="90"/>
      <c r="L367" s="90"/>
      <c r="M367" s="90"/>
      <c r="N367" s="90">
        <f t="shared" si="86"/>
        <v>0.9381625441696112</v>
      </c>
      <c r="O367" s="90"/>
      <c r="P367" s="90">
        <f t="shared" si="88"/>
        <v>0.80565371024734977</v>
      </c>
    </row>
    <row r="368" spans="1:16" s="88" customFormat="1" ht="11.25" customHeight="1">
      <c r="A368" s="60" t="s">
        <v>453</v>
      </c>
      <c r="B368" s="60" t="s">
        <v>315</v>
      </c>
      <c r="C368" s="60" t="s">
        <v>53</v>
      </c>
      <c r="D368" s="61">
        <v>86387</v>
      </c>
      <c r="E368" s="61">
        <v>1085608.4099999999</v>
      </c>
      <c r="F368" s="61">
        <v>965652.24</v>
      </c>
      <c r="G368" s="61">
        <v>335762.39</v>
      </c>
      <c r="H368" s="61">
        <v>3977422.51</v>
      </c>
      <c r="I368" s="61">
        <v>3586104.73</v>
      </c>
      <c r="J368" s="90">
        <f t="shared" si="90"/>
        <v>288.67235810943777</v>
      </c>
      <c r="K368" s="90">
        <f t="shared" si="91"/>
        <v>266.37727502497881</v>
      </c>
      <c r="L368" s="90">
        <f t="shared" si="92"/>
        <v>271.36606548958042</v>
      </c>
      <c r="M368" s="90">
        <f t="shared" si="93"/>
        <v>12.566802991190803</v>
      </c>
      <c r="N368" s="90">
        <f t="shared" si="86"/>
        <v>11.845944121377023</v>
      </c>
      <c r="O368" s="90">
        <f t="shared" si="87"/>
        <v>11.178212462523296</v>
      </c>
      <c r="P368" s="90">
        <f t="shared" si="88"/>
        <v>10.680483689671139</v>
      </c>
    </row>
    <row r="369" spans="1:16" s="88" customFormat="1" ht="11.25" customHeight="1">
      <c r="A369" s="60" t="s">
        <v>453</v>
      </c>
      <c r="B369" s="60" t="s">
        <v>315</v>
      </c>
      <c r="C369" s="60" t="s">
        <v>51</v>
      </c>
      <c r="D369" s="61">
        <v>1800</v>
      </c>
      <c r="E369" s="61">
        <v>16496.86</v>
      </c>
      <c r="F369" s="61">
        <v>15133.17</v>
      </c>
      <c r="G369" s="61">
        <v>1000</v>
      </c>
      <c r="H369" s="61">
        <v>8561.94</v>
      </c>
      <c r="I369" s="61">
        <v>7938.24</v>
      </c>
      <c r="J369" s="90">
        <f t="shared" si="90"/>
        <v>-44.444444444444443</v>
      </c>
      <c r="K369" s="90">
        <f t="shared" si="91"/>
        <v>-48.099577737824042</v>
      </c>
      <c r="L369" s="90">
        <f t="shared" si="92"/>
        <v>-47.544103449574678</v>
      </c>
      <c r="M369" s="90">
        <f t="shared" si="93"/>
        <v>9.1649222222222217</v>
      </c>
      <c r="N369" s="90">
        <f t="shared" si="86"/>
        <v>8.5619399999999999</v>
      </c>
      <c r="O369" s="90">
        <f t="shared" si="87"/>
        <v>8.4073166666666665</v>
      </c>
      <c r="P369" s="90">
        <f t="shared" si="88"/>
        <v>7.9382399999999995</v>
      </c>
    </row>
    <row r="370" spans="1:16" s="88" customFormat="1" ht="11.25" customHeight="1">
      <c r="A370" s="60" t="s">
        <v>453</v>
      </c>
      <c r="B370" s="60" t="s">
        <v>315</v>
      </c>
      <c r="C370" s="60" t="s">
        <v>55</v>
      </c>
      <c r="D370" s="61">
        <v>29616</v>
      </c>
      <c r="E370" s="61">
        <v>417378.23</v>
      </c>
      <c r="F370" s="61">
        <v>369740.68</v>
      </c>
      <c r="G370" s="61">
        <v>68705</v>
      </c>
      <c r="H370" s="61">
        <v>751849.41</v>
      </c>
      <c r="I370" s="61">
        <v>670692.23</v>
      </c>
      <c r="J370" s="90">
        <f t="shared" si="90"/>
        <v>131.98608860075635</v>
      </c>
      <c r="K370" s="90">
        <f t="shared" si="91"/>
        <v>80.136230392275138</v>
      </c>
      <c r="L370" s="90">
        <f t="shared" si="92"/>
        <v>81.395303865401019</v>
      </c>
      <c r="M370" s="90">
        <f t="shared" si="93"/>
        <v>14.092998041599134</v>
      </c>
      <c r="N370" s="90">
        <f t="shared" si="86"/>
        <v>10.943154210028382</v>
      </c>
      <c r="O370" s="90">
        <f t="shared" si="87"/>
        <v>12.484490815775256</v>
      </c>
      <c r="P370" s="90">
        <f t="shared" si="88"/>
        <v>9.7619129612109745</v>
      </c>
    </row>
    <row r="371" spans="1:16" s="88" customFormat="1" ht="11.25" customHeight="1">
      <c r="A371" s="60" t="s">
        <v>453</v>
      </c>
      <c r="B371" s="60" t="s">
        <v>315</v>
      </c>
      <c r="C371" s="60" t="s">
        <v>607</v>
      </c>
      <c r="D371" s="61"/>
      <c r="E371" s="61"/>
      <c r="F371" s="61"/>
      <c r="G371" s="61">
        <v>1800</v>
      </c>
      <c r="H371" s="61">
        <v>12656.03</v>
      </c>
      <c r="I371" s="61">
        <v>11334.14</v>
      </c>
      <c r="J371" s="90"/>
      <c r="K371" s="90"/>
      <c r="L371" s="90"/>
      <c r="M371" s="90"/>
      <c r="N371" s="90">
        <f t="shared" si="86"/>
        <v>7.0311277777777779</v>
      </c>
      <c r="O371" s="90"/>
      <c r="P371" s="90">
        <f t="shared" si="88"/>
        <v>6.2967444444444443</v>
      </c>
    </row>
    <row r="372" spans="1:16" s="88" customFormat="1" ht="11.25" customHeight="1">
      <c r="A372" s="60" t="s">
        <v>453</v>
      </c>
      <c r="B372" s="60" t="s">
        <v>315</v>
      </c>
      <c r="C372" s="60" t="s">
        <v>41</v>
      </c>
      <c r="D372" s="61">
        <v>447627</v>
      </c>
      <c r="E372" s="61">
        <v>4430177.3499999996</v>
      </c>
      <c r="F372" s="61">
        <v>3977872.23</v>
      </c>
      <c r="G372" s="61">
        <v>275807</v>
      </c>
      <c r="H372" s="61">
        <v>2426363.9900000002</v>
      </c>
      <c r="I372" s="61">
        <v>2189838.86</v>
      </c>
      <c r="J372" s="90">
        <f t="shared" si="90"/>
        <v>-38.384637209104902</v>
      </c>
      <c r="K372" s="90">
        <f t="shared" si="91"/>
        <v>-45.230996452094622</v>
      </c>
      <c r="L372" s="90">
        <f t="shared" si="92"/>
        <v>-44.949492256567524</v>
      </c>
      <c r="M372" s="90">
        <f t="shared" si="93"/>
        <v>9.8970288878910342</v>
      </c>
      <c r="N372" s="90">
        <f t="shared" si="86"/>
        <v>8.7973256298788662</v>
      </c>
      <c r="O372" s="90">
        <f t="shared" si="87"/>
        <v>8.8865779544129371</v>
      </c>
      <c r="P372" s="90">
        <f t="shared" si="88"/>
        <v>7.9397508402614871</v>
      </c>
    </row>
    <row r="373" spans="1:16" s="88" customFormat="1" ht="11.25" customHeight="1">
      <c r="A373" s="60" t="s">
        <v>453</v>
      </c>
      <c r="B373" s="60" t="s">
        <v>315</v>
      </c>
      <c r="C373" s="60" t="s">
        <v>91</v>
      </c>
      <c r="D373" s="61"/>
      <c r="E373" s="61"/>
      <c r="F373" s="61"/>
      <c r="G373" s="61">
        <v>2725</v>
      </c>
      <c r="H373" s="61">
        <v>37542.18</v>
      </c>
      <c r="I373" s="61">
        <v>34031.81</v>
      </c>
      <c r="J373" s="90"/>
      <c r="K373" s="90"/>
      <c r="L373" s="90"/>
      <c r="M373" s="90"/>
      <c r="N373" s="90">
        <f t="shared" si="86"/>
        <v>13.776946788990825</v>
      </c>
      <c r="O373" s="90"/>
      <c r="P373" s="90">
        <f t="shared" si="88"/>
        <v>12.488737614678898</v>
      </c>
    </row>
    <row r="374" spans="1:16" s="88" customFormat="1" ht="11.25" customHeight="1">
      <c r="A374" s="60" t="s">
        <v>453</v>
      </c>
      <c r="B374" s="60" t="s">
        <v>315</v>
      </c>
      <c r="C374" s="60" t="s">
        <v>56</v>
      </c>
      <c r="D374" s="61"/>
      <c r="E374" s="61"/>
      <c r="F374" s="61"/>
      <c r="G374" s="61">
        <v>13000</v>
      </c>
      <c r="H374" s="61">
        <v>145914</v>
      </c>
      <c r="I374" s="61">
        <v>125845.95</v>
      </c>
      <c r="J374" s="90"/>
      <c r="K374" s="90"/>
      <c r="L374" s="90"/>
      <c r="M374" s="90"/>
      <c r="N374" s="90">
        <f t="shared" si="86"/>
        <v>11.224153846153847</v>
      </c>
      <c r="O374" s="90"/>
      <c r="P374" s="90">
        <f t="shared" si="88"/>
        <v>9.6804576923076926</v>
      </c>
    </row>
    <row r="375" spans="1:16" s="88" customFormat="1" ht="11.25" customHeight="1">
      <c r="A375" s="60" t="s">
        <v>453</v>
      </c>
      <c r="B375" s="60" t="s">
        <v>315</v>
      </c>
      <c r="C375" s="60" t="s">
        <v>60</v>
      </c>
      <c r="D375" s="61"/>
      <c r="E375" s="61"/>
      <c r="F375" s="61"/>
      <c r="G375" s="61">
        <v>11380</v>
      </c>
      <c r="H375" s="61">
        <v>111026.43</v>
      </c>
      <c r="I375" s="61">
        <v>98549.95</v>
      </c>
      <c r="J375" s="90"/>
      <c r="K375" s="90"/>
      <c r="L375" s="90"/>
      <c r="M375" s="90"/>
      <c r="N375" s="90">
        <f t="shared" si="86"/>
        <v>9.7562768014059742</v>
      </c>
      <c r="O375" s="90"/>
      <c r="P375" s="90">
        <f t="shared" si="88"/>
        <v>8.659925307557117</v>
      </c>
    </row>
    <row r="376" spans="1:16" s="88" customFormat="1" ht="11.25" customHeight="1">
      <c r="A376" s="60" t="s">
        <v>453</v>
      </c>
      <c r="B376" s="60" t="s">
        <v>315</v>
      </c>
      <c r="C376" s="60" t="s">
        <v>42</v>
      </c>
      <c r="D376" s="61">
        <v>244891.5</v>
      </c>
      <c r="E376" s="61">
        <v>2725495.37</v>
      </c>
      <c r="F376" s="61">
        <v>2432771.7799999998</v>
      </c>
      <c r="G376" s="61">
        <v>261167.06</v>
      </c>
      <c r="H376" s="61">
        <v>2758533.42</v>
      </c>
      <c r="I376" s="61">
        <v>2486666.6800000002</v>
      </c>
      <c r="J376" s="90">
        <f t="shared" si="90"/>
        <v>6.6460289556803716</v>
      </c>
      <c r="K376" s="90">
        <f t="shared" si="91"/>
        <v>1.2121851448971572</v>
      </c>
      <c r="L376" s="90">
        <f t="shared" si="92"/>
        <v>2.2153701569162552</v>
      </c>
      <c r="M376" s="90">
        <f t="shared" si="93"/>
        <v>11.129399632081963</v>
      </c>
      <c r="N376" s="90">
        <f t="shared" si="86"/>
        <v>10.562332860813305</v>
      </c>
      <c r="O376" s="90">
        <f t="shared" si="87"/>
        <v>9.9340801130296477</v>
      </c>
      <c r="P376" s="90">
        <f t="shared" si="88"/>
        <v>9.5213641414043568</v>
      </c>
    </row>
    <row r="377" spans="1:16" s="88" customFormat="1" ht="11.25" customHeight="1">
      <c r="A377" s="60" t="s">
        <v>453</v>
      </c>
      <c r="B377" s="60" t="s">
        <v>315</v>
      </c>
      <c r="C377" s="60" t="s">
        <v>70</v>
      </c>
      <c r="D377" s="61"/>
      <c r="E377" s="61"/>
      <c r="F377" s="61"/>
      <c r="G377" s="61">
        <v>4315</v>
      </c>
      <c r="H377" s="61">
        <v>35919.800000000003</v>
      </c>
      <c r="I377" s="61">
        <v>33110.65</v>
      </c>
      <c r="J377" s="90"/>
      <c r="K377" s="90"/>
      <c r="L377" s="90"/>
      <c r="M377" s="90"/>
      <c r="N377" s="90">
        <f t="shared" si="86"/>
        <v>8.3244032444959455</v>
      </c>
      <c r="O377" s="90"/>
      <c r="P377" s="90">
        <f t="shared" si="88"/>
        <v>7.6733835457705677</v>
      </c>
    </row>
    <row r="378" spans="1:16" s="88" customFormat="1" ht="11.25" customHeight="1">
      <c r="A378" s="60" t="s">
        <v>453</v>
      </c>
      <c r="B378" s="60" t="s">
        <v>315</v>
      </c>
      <c r="C378" s="60" t="s">
        <v>66</v>
      </c>
      <c r="D378" s="61">
        <v>600</v>
      </c>
      <c r="E378" s="61">
        <v>6108.37</v>
      </c>
      <c r="F378" s="61">
        <v>5355</v>
      </c>
      <c r="G378" s="61">
        <v>600</v>
      </c>
      <c r="H378" s="61">
        <v>5495.45</v>
      </c>
      <c r="I378" s="61">
        <v>4934.99</v>
      </c>
      <c r="J378" s="90">
        <f t="shared" si="90"/>
        <v>0</v>
      </c>
      <c r="K378" s="90">
        <f t="shared" si="91"/>
        <v>-10.034100750281992</v>
      </c>
      <c r="L378" s="90">
        <f t="shared" si="92"/>
        <v>-7.8433239962651768</v>
      </c>
      <c r="M378" s="90">
        <f t="shared" si="93"/>
        <v>10.180616666666667</v>
      </c>
      <c r="N378" s="90">
        <f t="shared" si="86"/>
        <v>9.1590833333333332</v>
      </c>
      <c r="O378" s="90">
        <f t="shared" si="87"/>
        <v>8.9250000000000007</v>
      </c>
      <c r="P378" s="90">
        <f t="shared" si="88"/>
        <v>8.2249833333333324</v>
      </c>
    </row>
    <row r="379" spans="1:16" s="88" customFormat="1" ht="11.25" customHeight="1">
      <c r="A379" s="60" t="s">
        <v>453</v>
      </c>
      <c r="B379" s="60" t="s">
        <v>315</v>
      </c>
      <c r="C379" s="60" t="s">
        <v>178</v>
      </c>
      <c r="D379" s="61"/>
      <c r="E379" s="61"/>
      <c r="F379" s="61"/>
      <c r="G379" s="61">
        <v>500</v>
      </c>
      <c r="H379" s="61">
        <v>5599.08</v>
      </c>
      <c r="I379" s="61">
        <v>5280</v>
      </c>
      <c r="J379" s="90"/>
      <c r="K379" s="90"/>
      <c r="L379" s="90"/>
      <c r="M379" s="90"/>
      <c r="N379" s="90">
        <f t="shared" si="86"/>
        <v>11.19816</v>
      </c>
      <c r="O379" s="90"/>
      <c r="P379" s="90">
        <f t="shared" si="88"/>
        <v>10.56</v>
      </c>
    </row>
    <row r="380" spans="1:16" s="88" customFormat="1" ht="11.25" customHeight="1">
      <c r="A380" s="60" t="s">
        <v>453</v>
      </c>
      <c r="B380" s="60" t="s">
        <v>315</v>
      </c>
      <c r="C380" s="60" t="s">
        <v>352</v>
      </c>
      <c r="D380" s="61"/>
      <c r="E380" s="61"/>
      <c r="F380" s="61"/>
      <c r="G380" s="61">
        <v>550</v>
      </c>
      <c r="H380" s="61">
        <v>4558.4799999999996</v>
      </c>
      <c r="I380" s="61">
        <v>4212.87</v>
      </c>
      <c r="J380" s="90"/>
      <c r="K380" s="90"/>
      <c r="L380" s="90"/>
      <c r="M380" s="90"/>
      <c r="N380" s="90">
        <f t="shared" si="86"/>
        <v>8.2881454545454538</v>
      </c>
      <c r="O380" s="90"/>
      <c r="P380" s="90">
        <f t="shared" si="88"/>
        <v>7.6597636363636363</v>
      </c>
    </row>
    <row r="381" spans="1:16" s="88" customFormat="1" ht="11.25" customHeight="1">
      <c r="A381" s="60" t="s">
        <v>453</v>
      </c>
      <c r="B381" s="60" t="s">
        <v>315</v>
      </c>
      <c r="C381" s="60" t="s">
        <v>43</v>
      </c>
      <c r="D381" s="61"/>
      <c r="E381" s="61"/>
      <c r="F381" s="61"/>
      <c r="G381" s="61">
        <v>12380</v>
      </c>
      <c r="H381" s="61">
        <v>85619.29</v>
      </c>
      <c r="I381" s="61">
        <v>77930</v>
      </c>
      <c r="J381" s="90"/>
      <c r="K381" s="90"/>
      <c r="L381" s="90"/>
      <c r="M381" s="90"/>
      <c r="N381" s="90">
        <f t="shared" si="86"/>
        <v>6.9159361873990299</v>
      </c>
      <c r="O381" s="90"/>
      <c r="P381" s="90">
        <f t="shared" si="88"/>
        <v>6.2948303715670439</v>
      </c>
    </row>
    <row r="382" spans="1:16" s="96" customFormat="1" ht="11.25" customHeight="1">
      <c r="A382" s="63"/>
      <c r="B382" s="63"/>
      <c r="C382" s="63"/>
      <c r="D382" s="64">
        <f t="shared" ref="D382:I382" si="94">SUM(D363:D381)</f>
        <v>826891.5</v>
      </c>
      <c r="E382" s="64">
        <f t="shared" si="94"/>
        <v>8865744.4900000002</v>
      </c>
      <c r="F382" s="64">
        <f t="shared" si="94"/>
        <v>7935934.2300000004</v>
      </c>
      <c r="G382" s="64">
        <f t="shared" si="94"/>
        <v>1043027.1100000001</v>
      </c>
      <c r="H382" s="64">
        <f t="shared" si="94"/>
        <v>10852062.85</v>
      </c>
      <c r="I382" s="64">
        <f t="shared" si="94"/>
        <v>9774315.2800000012</v>
      </c>
      <c r="J382" s="138">
        <f t="shared" si="90"/>
        <v>26.138327700792679</v>
      </c>
      <c r="K382" s="138">
        <f t="shared" si="91"/>
        <v>22.404416935773877</v>
      </c>
      <c r="L382" s="138">
        <f t="shared" si="92"/>
        <v>23.165275778753532</v>
      </c>
      <c r="M382" s="138">
        <f t="shared" si="93"/>
        <v>10.721774851960626</v>
      </c>
      <c r="N382" s="138">
        <f t="shared" si="86"/>
        <v>10.404391933782046</v>
      </c>
      <c r="O382" s="138">
        <f t="shared" si="87"/>
        <v>9.5973102033338122</v>
      </c>
      <c r="P382" s="138">
        <f t="shared" si="88"/>
        <v>9.3711037673795463</v>
      </c>
    </row>
    <row r="383" spans="1:16" s="88" customFormat="1" ht="12.75" customHeight="1">
      <c r="A383" s="171" t="s">
        <v>828</v>
      </c>
      <c r="B383" s="171"/>
      <c r="C383" s="128"/>
      <c r="D383" s="128"/>
      <c r="E383" s="128"/>
      <c r="F383" s="128"/>
      <c r="G383" s="89"/>
      <c r="H383" s="89"/>
      <c r="I383" s="89"/>
      <c r="J383" s="90"/>
      <c r="K383" s="90"/>
      <c r="L383" s="90"/>
      <c r="M383" s="90"/>
      <c r="N383" s="90"/>
      <c r="O383" s="90"/>
      <c r="P383" s="90"/>
    </row>
    <row r="384" spans="1:16" s="88" customFormat="1" ht="21">
      <c r="A384" s="84" t="s">
        <v>125</v>
      </c>
      <c r="B384" s="84" t="s">
        <v>126</v>
      </c>
      <c r="C384" s="84" t="s">
        <v>127</v>
      </c>
      <c r="D384" s="55" t="s">
        <v>683</v>
      </c>
      <c r="E384" s="55" t="s">
        <v>684</v>
      </c>
      <c r="F384" s="85" t="s">
        <v>706</v>
      </c>
      <c r="G384" s="55" t="s">
        <v>740</v>
      </c>
      <c r="H384" s="55" t="s">
        <v>741</v>
      </c>
      <c r="I384" s="85" t="s">
        <v>794</v>
      </c>
      <c r="J384" s="86" t="s">
        <v>78</v>
      </c>
      <c r="K384" s="87" t="s">
        <v>79</v>
      </c>
      <c r="L384" s="87" t="s">
        <v>656</v>
      </c>
      <c r="M384" s="87" t="s">
        <v>685</v>
      </c>
      <c r="N384" s="87" t="s">
        <v>743</v>
      </c>
      <c r="O384" s="87" t="s">
        <v>686</v>
      </c>
      <c r="P384" s="87" t="s">
        <v>744</v>
      </c>
    </row>
    <row r="385" spans="1:16" s="88" customFormat="1">
      <c r="A385" s="60" t="s">
        <v>393</v>
      </c>
      <c r="B385" s="60" t="s">
        <v>623</v>
      </c>
      <c r="C385" s="60" t="s">
        <v>62</v>
      </c>
      <c r="D385" s="61"/>
      <c r="E385" s="61"/>
      <c r="F385" s="61"/>
      <c r="G385" s="61">
        <v>101491.7</v>
      </c>
      <c r="H385" s="61">
        <v>1726846.21</v>
      </c>
      <c r="I385" s="61">
        <v>1550744.85</v>
      </c>
      <c r="J385" s="90"/>
      <c r="K385" s="90"/>
      <c r="L385" s="90"/>
      <c r="M385" s="90"/>
      <c r="N385" s="90">
        <f t="shared" si="86"/>
        <v>17.014654498840791</v>
      </c>
      <c r="O385" s="90"/>
      <c r="P385" s="90">
        <f t="shared" si="88"/>
        <v>15.279523842836412</v>
      </c>
    </row>
    <row r="386" spans="1:16" s="88" customFormat="1">
      <c r="A386" s="60" t="s">
        <v>393</v>
      </c>
      <c r="B386" s="60" t="s">
        <v>623</v>
      </c>
      <c r="C386" s="60" t="s">
        <v>55</v>
      </c>
      <c r="D386" s="61"/>
      <c r="E386" s="61"/>
      <c r="F386" s="61"/>
      <c r="G386" s="61">
        <v>9263.2000000000007</v>
      </c>
      <c r="H386" s="61">
        <v>152665.04999999999</v>
      </c>
      <c r="I386" s="61">
        <v>140002.68</v>
      </c>
      <c r="J386" s="90"/>
      <c r="K386" s="90"/>
      <c r="L386" s="90"/>
      <c r="M386" s="90"/>
      <c r="N386" s="90">
        <f t="shared" si="86"/>
        <v>16.48081116676742</v>
      </c>
      <c r="O386" s="90"/>
      <c r="P386" s="90">
        <f t="shared" si="88"/>
        <v>15.11385698246826</v>
      </c>
    </row>
    <row r="387" spans="1:16" s="88" customFormat="1">
      <c r="A387" s="60" t="s">
        <v>393</v>
      </c>
      <c r="B387" s="60" t="s">
        <v>623</v>
      </c>
      <c r="C387" s="60" t="s">
        <v>232</v>
      </c>
      <c r="D387" s="61"/>
      <c r="E387" s="61"/>
      <c r="F387" s="61"/>
      <c r="G387" s="61">
        <v>1002.4</v>
      </c>
      <c r="H387" s="61">
        <v>19772.47</v>
      </c>
      <c r="I387" s="61">
        <v>16807.93</v>
      </c>
      <c r="J387" s="90"/>
      <c r="K387" s="90"/>
      <c r="L387" s="90"/>
      <c r="M387" s="90"/>
      <c r="N387" s="90">
        <f t="shared" si="86"/>
        <v>19.72512968874701</v>
      </c>
      <c r="O387" s="90"/>
      <c r="P387" s="90">
        <f t="shared" si="88"/>
        <v>16.767687549880289</v>
      </c>
    </row>
    <row r="388" spans="1:16" s="88" customFormat="1">
      <c r="A388" s="60" t="s">
        <v>393</v>
      </c>
      <c r="B388" s="60" t="s">
        <v>623</v>
      </c>
      <c r="C388" s="60" t="s">
        <v>91</v>
      </c>
      <c r="D388" s="61"/>
      <c r="E388" s="61"/>
      <c r="F388" s="61"/>
      <c r="G388" s="61">
        <v>477.59</v>
      </c>
      <c r="H388" s="61">
        <v>8547.86</v>
      </c>
      <c r="I388" s="61">
        <v>8079.3</v>
      </c>
      <c r="J388" s="90"/>
      <c r="K388" s="90"/>
      <c r="L388" s="90"/>
      <c r="M388" s="90"/>
      <c r="N388" s="90">
        <f t="shared" si="86"/>
        <v>17.897904059967757</v>
      </c>
      <c r="O388" s="90"/>
      <c r="P388" s="90">
        <f t="shared" si="88"/>
        <v>16.916811491027872</v>
      </c>
    </row>
    <row r="389" spans="1:16" s="88" customFormat="1">
      <c r="A389" s="60" t="s">
        <v>393</v>
      </c>
      <c r="B389" s="60" t="s">
        <v>623</v>
      </c>
      <c r="C389" s="60" t="s">
        <v>46</v>
      </c>
      <c r="D389" s="61">
        <v>761772</v>
      </c>
      <c r="E389" s="61">
        <v>10476046.07</v>
      </c>
      <c r="F389" s="61">
        <v>9581791.5299999993</v>
      </c>
      <c r="G389" s="61">
        <v>994365.6</v>
      </c>
      <c r="H389" s="61">
        <v>13050692.460000001</v>
      </c>
      <c r="I389" s="61">
        <v>12293058.25</v>
      </c>
      <c r="J389" s="90">
        <f t="shared" ref="J389:J396" si="95">(G389-D389)*100/D389</f>
        <v>30.533230415399878</v>
      </c>
      <c r="K389" s="90">
        <f t="shared" ref="K389:K395" si="96">(H389-E389)*100/E389</f>
        <v>24.576508854547264</v>
      </c>
      <c r="L389" s="90">
        <f t="shared" ref="L389:L396" si="97">(I389-F389)*100/F389</f>
        <v>28.296031191152419</v>
      </c>
      <c r="M389" s="90">
        <f t="shared" ref="M389:M396" si="98">E389/D389</f>
        <v>13.752206788907968</v>
      </c>
      <c r="N389" s="90">
        <f t="shared" si="86"/>
        <v>13.124641942561167</v>
      </c>
      <c r="O389" s="90">
        <f t="shared" ref="O389:O396" si="99">F389/D389</f>
        <v>12.578293150706509</v>
      </c>
      <c r="P389" s="90">
        <f t="shared" si="88"/>
        <v>12.362714729874002</v>
      </c>
    </row>
    <row r="390" spans="1:16" s="88" customFormat="1">
      <c r="A390" s="60" t="s">
        <v>393</v>
      </c>
      <c r="B390" s="60" t="s">
        <v>623</v>
      </c>
      <c r="C390" s="60" t="s">
        <v>98</v>
      </c>
      <c r="D390" s="61"/>
      <c r="E390" s="61"/>
      <c r="F390" s="61"/>
      <c r="G390" s="61">
        <v>8804.7999999999993</v>
      </c>
      <c r="H390" s="61">
        <v>154611.63</v>
      </c>
      <c r="I390" s="61">
        <v>142167.72</v>
      </c>
      <c r="J390" s="90"/>
      <c r="K390" s="90"/>
      <c r="L390" s="90"/>
      <c r="M390" s="90"/>
      <c r="N390" s="90">
        <f t="shared" si="86"/>
        <v>17.55992526803562</v>
      </c>
      <c r="O390" s="90"/>
      <c r="P390" s="90">
        <f t="shared" si="88"/>
        <v>16.146615482464114</v>
      </c>
    </row>
    <row r="391" spans="1:16" s="88" customFormat="1">
      <c r="A391" s="60" t="s">
        <v>393</v>
      </c>
      <c r="B391" s="60" t="s">
        <v>623</v>
      </c>
      <c r="C391" s="60" t="s">
        <v>621</v>
      </c>
      <c r="D391" s="61"/>
      <c r="E391" s="61"/>
      <c r="F391" s="61"/>
      <c r="G391" s="61">
        <v>10927.17</v>
      </c>
      <c r="H391" s="61">
        <v>178153.8</v>
      </c>
      <c r="I391" s="61">
        <v>159925.48000000001</v>
      </c>
      <c r="J391" s="90"/>
      <c r="K391" s="90"/>
      <c r="L391" s="90"/>
      <c r="M391" s="90"/>
      <c r="N391" s="90">
        <f t="shared" si="86"/>
        <v>16.303745617575274</v>
      </c>
      <c r="O391" s="90"/>
      <c r="P391" s="90">
        <f t="shared" si="88"/>
        <v>14.635580850302503</v>
      </c>
    </row>
    <row r="392" spans="1:16" s="88" customFormat="1">
      <c r="A392" s="60" t="s">
        <v>393</v>
      </c>
      <c r="B392" s="60" t="s">
        <v>623</v>
      </c>
      <c r="C392" s="60" t="s">
        <v>57</v>
      </c>
      <c r="D392" s="61"/>
      <c r="E392" s="61"/>
      <c r="F392" s="61"/>
      <c r="G392" s="61">
        <v>276.8</v>
      </c>
      <c r="H392" s="61">
        <v>5283.31</v>
      </c>
      <c r="I392" s="61">
        <v>4501.03</v>
      </c>
      <c r="J392" s="90"/>
      <c r="K392" s="90"/>
      <c r="L392" s="90"/>
      <c r="M392" s="90"/>
      <c r="N392" s="90">
        <f t="shared" si="86"/>
        <v>19.087102601156069</v>
      </c>
      <c r="O392" s="90"/>
      <c r="P392" s="90">
        <f t="shared" si="88"/>
        <v>16.260946531791905</v>
      </c>
    </row>
    <row r="393" spans="1:16" s="88" customFormat="1">
      <c r="A393" s="60" t="s">
        <v>670</v>
      </c>
      <c r="B393" s="60" t="s">
        <v>671</v>
      </c>
      <c r="C393" s="60" t="s">
        <v>62</v>
      </c>
      <c r="D393" s="61">
        <v>340</v>
      </c>
      <c r="E393" s="61">
        <v>1892</v>
      </c>
      <c r="F393" s="61">
        <v>1715.77</v>
      </c>
      <c r="G393" s="61"/>
      <c r="H393" s="61"/>
      <c r="I393" s="61"/>
      <c r="J393" s="90">
        <f t="shared" si="95"/>
        <v>-100</v>
      </c>
      <c r="K393" s="90">
        <f t="shared" si="96"/>
        <v>-100</v>
      </c>
      <c r="L393" s="90">
        <f t="shared" si="97"/>
        <v>-100</v>
      </c>
      <c r="M393" s="90">
        <f t="shared" si="98"/>
        <v>5.5647058823529409</v>
      </c>
      <c r="N393" s="90"/>
      <c r="O393" s="90">
        <f t="shared" si="99"/>
        <v>5.0463823529411762</v>
      </c>
      <c r="P393" s="90"/>
    </row>
    <row r="394" spans="1:16" s="88" customFormat="1">
      <c r="A394" s="60" t="s">
        <v>443</v>
      </c>
      <c r="B394" s="60" t="s">
        <v>309</v>
      </c>
      <c r="C394" s="60" t="s">
        <v>41</v>
      </c>
      <c r="D394" s="61">
        <v>8237</v>
      </c>
      <c r="E394" s="61">
        <v>103345.13</v>
      </c>
      <c r="F394" s="61">
        <v>92259.85</v>
      </c>
      <c r="G394" s="61">
        <v>2306</v>
      </c>
      <c r="H394" s="61">
        <v>30507.55</v>
      </c>
      <c r="I394" s="61">
        <v>28369.52</v>
      </c>
      <c r="J394" s="90">
        <f t="shared" si="95"/>
        <v>-72.004370523248753</v>
      </c>
      <c r="K394" s="90">
        <f t="shared" si="96"/>
        <v>-70.479934564889504</v>
      </c>
      <c r="L394" s="90">
        <f t="shared" si="97"/>
        <v>-69.250416080234245</v>
      </c>
      <c r="M394" s="90">
        <f t="shared" si="98"/>
        <v>12.546452591963094</v>
      </c>
      <c r="N394" s="90">
        <f t="shared" ref="N394:N396" si="100">H394/G394</f>
        <v>13.229640069384216</v>
      </c>
      <c r="O394" s="90">
        <f t="shared" si="99"/>
        <v>11.200661648658492</v>
      </c>
      <c r="P394" s="90">
        <f t="shared" si="88"/>
        <v>12.302480485689506</v>
      </c>
    </row>
    <row r="395" spans="1:16" s="88" customFormat="1">
      <c r="A395" s="60" t="s">
        <v>346</v>
      </c>
      <c r="B395" s="60" t="s">
        <v>347</v>
      </c>
      <c r="C395" s="60" t="s">
        <v>47</v>
      </c>
      <c r="D395" s="61">
        <v>83294.64</v>
      </c>
      <c r="E395" s="61">
        <v>472374.93</v>
      </c>
      <c r="F395" s="61">
        <v>421785.52</v>
      </c>
      <c r="G395" s="61">
        <v>16189.44</v>
      </c>
      <c r="H395" s="61">
        <v>99852.02</v>
      </c>
      <c r="I395" s="61">
        <v>85722.880000000005</v>
      </c>
      <c r="J395" s="90">
        <f t="shared" si="95"/>
        <v>-80.563647312720249</v>
      </c>
      <c r="K395" s="90">
        <f t="shared" si="96"/>
        <v>-78.861702080590945</v>
      </c>
      <c r="L395" s="90">
        <f t="shared" si="97"/>
        <v>-79.676191823749662</v>
      </c>
      <c r="M395" s="90">
        <f t="shared" si="98"/>
        <v>5.6711323801867684</v>
      </c>
      <c r="N395" s="90">
        <f t="shared" si="100"/>
        <v>6.1677253814832387</v>
      </c>
      <c r="O395" s="90">
        <f t="shared" si="99"/>
        <v>5.0637774531470452</v>
      </c>
      <c r="P395" s="90">
        <f t="shared" si="88"/>
        <v>5.2949873497786211</v>
      </c>
    </row>
    <row r="396" spans="1:16" s="96" customFormat="1">
      <c r="A396" s="83"/>
      <c r="B396" s="83" t="s">
        <v>120</v>
      </c>
      <c r="C396" s="83"/>
      <c r="D396" s="95">
        <f>SUM(D385:D395)</f>
        <v>853643.64</v>
      </c>
      <c r="E396" s="95">
        <f t="shared" ref="E396:I396" si="101">SUM(E385:E395)</f>
        <v>11053658.130000001</v>
      </c>
      <c r="F396" s="95">
        <f t="shared" si="101"/>
        <v>10097552.669999998</v>
      </c>
      <c r="G396" s="95">
        <f t="shared" si="101"/>
        <v>1145104.7</v>
      </c>
      <c r="H396" s="95">
        <f t="shared" si="101"/>
        <v>15426932.360000003</v>
      </c>
      <c r="I396" s="95">
        <f t="shared" si="101"/>
        <v>14429379.640000001</v>
      </c>
      <c r="J396" s="138">
        <f t="shared" si="95"/>
        <v>34.143177122481688</v>
      </c>
      <c r="K396" s="82">
        <f>(H396-E396)*100/E396</f>
        <v>39.564044577521251</v>
      </c>
      <c r="L396" s="138">
        <f t="shared" si="97"/>
        <v>42.899770979852718</v>
      </c>
      <c r="M396" s="138">
        <f t="shared" si="98"/>
        <v>12.948796912491494</v>
      </c>
      <c r="N396" s="138">
        <f t="shared" si="100"/>
        <v>13.472071470844547</v>
      </c>
      <c r="O396" s="138">
        <f t="shared" si="99"/>
        <v>11.828768114526101</v>
      </c>
      <c r="P396" s="138">
        <f t="shared" si="88"/>
        <v>12.600926046325721</v>
      </c>
    </row>
    <row r="397" spans="1:16" s="88" customFormat="1" ht="12.75" customHeight="1">
      <c r="A397" s="170" t="s">
        <v>829</v>
      </c>
      <c r="B397" s="170"/>
      <c r="C397" s="170"/>
      <c r="D397" s="99"/>
      <c r="E397" s="99"/>
      <c r="F397" s="99"/>
      <c r="G397" s="99"/>
      <c r="H397" s="99"/>
      <c r="I397" s="99"/>
      <c r="J397" s="90"/>
      <c r="K397" s="90"/>
      <c r="L397" s="90"/>
      <c r="M397" s="90"/>
      <c r="N397" s="90"/>
      <c r="O397" s="90"/>
      <c r="P397" s="90"/>
    </row>
    <row r="398" spans="1:16" s="88" customFormat="1" ht="21">
      <c r="A398" s="84" t="s">
        <v>125</v>
      </c>
      <c r="B398" s="84" t="s">
        <v>126</v>
      </c>
      <c r="C398" s="84" t="s">
        <v>127</v>
      </c>
      <c r="D398" s="55" t="s">
        <v>683</v>
      </c>
      <c r="E398" s="55" t="s">
        <v>684</v>
      </c>
      <c r="F398" s="85" t="s">
        <v>706</v>
      </c>
      <c r="G398" s="55" t="s">
        <v>740</v>
      </c>
      <c r="H398" s="55" t="s">
        <v>741</v>
      </c>
      <c r="I398" s="85" t="s">
        <v>794</v>
      </c>
      <c r="J398" s="86" t="s">
        <v>78</v>
      </c>
      <c r="K398" s="87" t="s">
        <v>79</v>
      </c>
      <c r="L398" s="87" t="s">
        <v>656</v>
      </c>
      <c r="M398" s="87" t="s">
        <v>685</v>
      </c>
      <c r="N398" s="87" t="s">
        <v>743</v>
      </c>
      <c r="O398" s="87" t="s">
        <v>686</v>
      </c>
      <c r="P398" s="87" t="s">
        <v>744</v>
      </c>
    </row>
    <row r="399" spans="1:16" s="88" customFormat="1" ht="11.25" customHeight="1">
      <c r="A399" s="60" t="s">
        <v>424</v>
      </c>
      <c r="B399" s="60" t="s">
        <v>762</v>
      </c>
      <c r="C399" s="60" t="s">
        <v>47</v>
      </c>
      <c r="D399" s="61">
        <v>10910</v>
      </c>
      <c r="E399" s="61">
        <v>56403.65</v>
      </c>
      <c r="F399" s="61">
        <v>50333.84</v>
      </c>
      <c r="G399" s="61">
        <v>6720</v>
      </c>
      <c r="H399" s="61">
        <v>32528.54</v>
      </c>
      <c r="I399" s="61">
        <v>28809.81</v>
      </c>
      <c r="J399" s="80">
        <f>(G399-D399)*100/D399</f>
        <v>-38.405132905591202</v>
      </c>
      <c r="K399" s="80">
        <f>(H399-E399)*100/E399</f>
        <v>-42.329015941344224</v>
      </c>
      <c r="L399" s="80">
        <f>(I399-F399)*100/F399</f>
        <v>-42.762543052546746</v>
      </c>
      <c r="M399" s="80">
        <f>E399/D399</f>
        <v>5.1699037580201654</v>
      </c>
      <c r="N399" s="80">
        <f>H399/G399</f>
        <v>4.8405565476190482</v>
      </c>
      <c r="O399" s="80">
        <f>F399/D399</f>
        <v>4.6135508707607693</v>
      </c>
      <c r="P399" s="80">
        <f>I399/G399</f>
        <v>4.2871741071428575</v>
      </c>
    </row>
    <row r="400" spans="1:16" s="88" customFormat="1" ht="11.25" customHeight="1">
      <c r="A400" s="60" t="s">
        <v>424</v>
      </c>
      <c r="B400" s="60" t="s">
        <v>762</v>
      </c>
      <c r="C400" s="60" t="s">
        <v>93</v>
      </c>
      <c r="D400" s="61"/>
      <c r="E400" s="61"/>
      <c r="F400" s="61"/>
      <c r="G400" s="61">
        <v>30</v>
      </c>
      <c r="H400" s="61">
        <v>107.42</v>
      </c>
      <c r="I400" s="61">
        <v>102</v>
      </c>
      <c r="J400" s="90"/>
      <c r="K400" s="90"/>
      <c r="L400" s="80"/>
      <c r="M400" s="90"/>
      <c r="N400" s="90">
        <f t="shared" ref="N400" si="102">H400/G400</f>
        <v>3.5806666666666667</v>
      </c>
      <c r="O400" s="90"/>
      <c r="P400" s="90">
        <f t="shared" ref="P400" si="103">I400/G400</f>
        <v>3.4</v>
      </c>
    </row>
    <row r="401" spans="1:16" s="88" customFormat="1" ht="11.25" customHeight="1">
      <c r="A401" s="60" t="s">
        <v>424</v>
      </c>
      <c r="B401" s="60" t="s">
        <v>762</v>
      </c>
      <c r="C401" s="60" t="s">
        <v>59</v>
      </c>
      <c r="D401" s="61">
        <v>70</v>
      </c>
      <c r="E401" s="61">
        <v>411.89</v>
      </c>
      <c r="F401" s="61">
        <v>375</v>
      </c>
      <c r="G401" s="61">
        <v>20</v>
      </c>
      <c r="H401" s="61">
        <v>125.32</v>
      </c>
      <c r="I401" s="61">
        <v>117.4</v>
      </c>
      <c r="J401" s="80">
        <f t="shared" ref="J401:J422" si="104">(G401-D401)*100/D401</f>
        <v>-71.428571428571431</v>
      </c>
      <c r="K401" s="80">
        <f t="shared" ref="K401:K422" si="105">(H401-E401)*100/E401</f>
        <v>-69.574400932287745</v>
      </c>
      <c r="L401" s="80">
        <f t="shared" ref="L401:L410" si="106">(I401-F401)*100/F401</f>
        <v>-68.693333333333342</v>
      </c>
      <c r="M401" s="80">
        <f t="shared" ref="M401:M422" si="107">E401/D401</f>
        <v>5.8841428571428569</v>
      </c>
      <c r="N401" s="80">
        <f t="shared" ref="N401:N422" si="108">H401/G401</f>
        <v>6.266</v>
      </c>
      <c r="O401" s="80">
        <f t="shared" ref="O401:O422" si="109">F401/D401</f>
        <v>5.3571428571428568</v>
      </c>
      <c r="P401" s="80">
        <f t="shared" ref="P401:P422" si="110">I401/G401</f>
        <v>5.87</v>
      </c>
    </row>
    <row r="402" spans="1:16" s="88" customFormat="1" ht="11.25" customHeight="1">
      <c r="A402" s="60" t="s">
        <v>424</v>
      </c>
      <c r="B402" s="60" t="s">
        <v>762</v>
      </c>
      <c r="C402" s="60" t="s">
        <v>62</v>
      </c>
      <c r="D402" s="61">
        <v>104140</v>
      </c>
      <c r="E402" s="61">
        <v>607008.12</v>
      </c>
      <c r="F402" s="61">
        <v>541844.56000000006</v>
      </c>
      <c r="G402" s="61">
        <v>45502</v>
      </c>
      <c r="H402" s="61">
        <v>264613.44</v>
      </c>
      <c r="I402" s="61">
        <v>242013.24</v>
      </c>
      <c r="J402" s="80">
        <f t="shared" si="104"/>
        <v>-56.306894565008641</v>
      </c>
      <c r="K402" s="80">
        <f t="shared" si="105"/>
        <v>-56.406935709525598</v>
      </c>
      <c r="L402" s="80">
        <f t="shared" si="106"/>
        <v>-55.335301327007883</v>
      </c>
      <c r="M402" s="80">
        <f t="shared" si="107"/>
        <v>5.8287701171499906</v>
      </c>
      <c r="N402" s="80">
        <f t="shared" si="108"/>
        <v>5.8154243769504639</v>
      </c>
      <c r="O402" s="80">
        <f t="shared" si="109"/>
        <v>5.2030397541770697</v>
      </c>
      <c r="P402" s="80">
        <f t="shared" si="110"/>
        <v>5.3187385169882644</v>
      </c>
    </row>
    <row r="403" spans="1:16" s="88" customFormat="1" ht="11.25" customHeight="1">
      <c r="A403" s="60" t="s">
        <v>424</v>
      </c>
      <c r="B403" s="60" t="s">
        <v>762</v>
      </c>
      <c r="C403" s="60" t="s">
        <v>53</v>
      </c>
      <c r="D403" s="61">
        <v>129235.5</v>
      </c>
      <c r="E403" s="61">
        <v>651698.93999999994</v>
      </c>
      <c r="F403" s="61">
        <v>583043.59</v>
      </c>
      <c r="G403" s="61">
        <v>42227.5</v>
      </c>
      <c r="H403" s="61">
        <v>257604.09</v>
      </c>
      <c r="I403" s="61">
        <v>230505.61</v>
      </c>
      <c r="J403" s="80">
        <f t="shared" si="104"/>
        <v>-67.325154466071623</v>
      </c>
      <c r="K403" s="80">
        <f t="shared" si="105"/>
        <v>-60.471918214260107</v>
      </c>
      <c r="L403" s="80">
        <f t="shared" si="106"/>
        <v>-60.465115481331338</v>
      </c>
      <c r="M403" s="80">
        <f t="shared" si="107"/>
        <v>5.0427238645728147</v>
      </c>
      <c r="N403" s="80">
        <f t="shared" si="108"/>
        <v>6.1003869516310463</v>
      </c>
      <c r="O403" s="80">
        <f t="shared" si="109"/>
        <v>4.511481674926781</v>
      </c>
      <c r="P403" s="80">
        <f t="shared" si="110"/>
        <v>5.4586610621040785</v>
      </c>
    </row>
    <row r="404" spans="1:16" s="88" customFormat="1" ht="11.25" customHeight="1">
      <c r="A404" s="60" t="s">
        <v>424</v>
      </c>
      <c r="B404" s="60" t="s">
        <v>762</v>
      </c>
      <c r="C404" s="60" t="s">
        <v>81</v>
      </c>
      <c r="D404" s="61">
        <v>860</v>
      </c>
      <c r="E404" s="61">
        <v>4465.71</v>
      </c>
      <c r="F404" s="61">
        <v>3986.04</v>
      </c>
      <c r="G404" s="61">
        <v>4230</v>
      </c>
      <c r="H404" s="61">
        <v>21122.400000000001</v>
      </c>
      <c r="I404" s="61">
        <v>19105.509999999998</v>
      </c>
      <c r="J404" s="80">
        <f t="shared" si="104"/>
        <v>391.86046511627904</v>
      </c>
      <c r="K404" s="80">
        <f t="shared" si="105"/>
        <v>372.99085699698372</v>
      </c>
      <c r="L404" s="80">
        <f t="shared" si="106"/>
        <v>379.31054379785445</v>
      </c>
      <c r="M404" s="80">
        <f t="shared" si="107"/>
        <v>5.1926860465116276</v>
      </c>
      <c r="N404" s="80">
        <f t="shared" si="108"/>
        <v>4.9934751773049646</v>
      </c>
      <c r="O404" s="80">
        <f t="shared" si="109"/>
        <v>4.6349302325581396</v>
      </c>
      <c r="P404" s="80">
        <f t="shared" si="110"/>
        <v>4.5166690307328601</v>
      </c>
    </row>
    <row r="405" spans="1:16" s="88" customFormat="1" ht="11.25" customHeight="1">
      <c r="A405" s="60" t="s">
        <v>424</v>
      </c>
      <c r="B405" s="60" t="s">
        <v>762</v>
      </c>
      <c r="C405" s="60" t="s">
        <v>55</v>
      </c>
      <c r="D405" s="61">
        <v>950</v>
      </c>
      <c r="E405" s="61">
        <v>4987.8900000000003</v>
      </c>
      <c r="F405" s="61">
        <v>4429.99</v>
      </c>
      <c r="G405" s="61"/>
      <c r="H405" s="61"/>
      <c r="I405" s="61"/>
      <c r="J405" s="90">
        <f t="shared" si="104"/>
        <v>-100</v>
      </c>
      <c r="K405" s="90">
        <f t="shared" si="105"/>
        <v>-100</v>
      </c>
      <c r="L405" s="80">
        <f t="shared" si="106"/>
        <v>-100</v>
      </c>
      <c r="M405" s="90">
        <f t="shared" si="107"/>
        <v>5.2504105263157896</v>
      </c>
      <c r="N405" s="90"/>
      <c r="O405" s="90">
        <f t="shared" si="109"/>
        <v>4.6631473684210523</v>
      </c>
      <c r="P405" s="90"/>
    </row>
    <row r="406" spans="1:16" s="88" customFormat="1" ht="11.25" customHeight="1">
      <c r="A406" s="60" t="s">
        <v>424</v>
      </c>
      <c r="B406" s="60" t="s">
        <v>762</v>
      </c>
      <c r="C406" s="60" t="s">
        <v>41</v>
      </c>
      <c r="D406" s="61">
        <v>198431</v>
      </c>
      <c r="E406" s="61">
        <v>1053038.6100000001</v>
      </c>
      <c r="F406" s="61">
        <v>942116.51</v>
      </c>
      <c r="G406" s="61">
        <v>118420</v>
      </c>
      <c r="H406" s="61">
        <v>710026.17</v>
      </c>
      <c r="I406" s="61">
        <v>649615.1</v>
      </c>
      <c r="J406" s="90">
        <f t="shared" si="104"/>
        <v>-40.321824714888301</v>
      </c>
      <c r="K406" s="90">
        <f t="shared" si="105"/>
        <v>-32.573586261951029</v>
      </c>
      <c r="L406" s="80">
        <f t="shared" si="106"/>
        <v>-31.047265056420681</v>
      </c>
      <c r="M406" s="90">
        <f t="shared" si="107"/>
        <v>5.306825092853436</v>
      </c>
      <c r="N406" s="90">
        <f t="shared" si="108"/>
        <v>5.9958298429319372</v>
      </c>
      <c r="O406" s="90">
        <f t="shared" si="109"/>
        <v>4.7478292706280776</v>
      </c>
      <c r="P406" s="90">
        <f t="shared" si="110"/>
        <v>5.4856873838878562</v>
      </c>
    </row>
    <row r="407" spans="1:16" s="88" customFormat="1" ht="11.25" customHeight="1">
      <c r="A407" s="60" t="s">
        <v>424</v>
      </c>
      <c r="B407" s="60" t="s">
        <v>762</v>
      </c>
      <c r="C407" s="60" t="s">
        <v>44</v>
      </c>
      <c r="D407" s="61">
        <v>89885</v>
      </c>
      <c r="E407" s="61">
        <v>452724.12</v>
      </c>
      <c r="F407" s="61">
        <v>406697.12</v>
      </c>
      <c r="G407" s="61">
        <v>44449</v>
      </c>
      <c r="H407" s="61">
        <v>227448.06</v>
      </c>
      <c r="I407" s="61">
        <v>205978.95</v>
      </c>
      <c r="J407" s="90">
        <f t="shared" si="104"/>
        <v>-50.549034877899537</v>
      </c>
      <c r="K407" s="90">
        <f t="shared" si="105"/>
        <v>-49.760118811429798</v>
      </c>
      <c r="L407" s="80">
        <f t="shared" si="106"/>
        <v>-49.353231220324354</v>
      </c>
      <c r="M407" s="90">
        <f t="shared" si="107"/>
        <v>5.036703788173778</v>
      </c>
      <c r="N407" s="90">
        <f t="shared" si="108"/>
        <v>5.1170568516727037</v>
      </c>
      <c r="O407" s="90">
        <f t="shared" si="109"/>
        <v>4.5246383712521556</v>
      </c>
      <c r="P407" s="90">
        <f t="shared" si="110"/>
        <v>4.6340513847330653</v>
      </c>
    </row>
    <row r="408" spans="1:16" s="88" customFormat="1" ht="11.25" customHeight="1">
      <c r="A408" s="60" t="s">
        <v>424</v>
      </c>
      <c r="B408" s="60" t="s">
        <v>762</v>
      </c>
      <c r="C408" s="60" t="s">
        <v>56</v>
      </c>
      <c r="D408" s="61">
        <v>51560</v>
      </c>
      <c r="E408" s="61">
        <v>279764.2</v>
      </c>
      <c r="F408" s="61">
        <v>249659.67</v>
      </c>
      <c r="G408" s="61">
        <v>6600</v>
      </c>
      <c r="H408" s="61">
        <v>34914.97</v>
      </c>
      <c r="I408" s="61">
        <v>31238.34</v>
      </c>
      <c r="J408" s="90">
        <f t="shared" si="104"/>
        <v>-87.199379363847939</v>
      </c>
      <c r="K408" s="90">
        <f t="shared" si="105"/>
        <v>-87.519857794528392</v>
      </c>
      <c r="L408" s="80">
        <f t="shared" si="106"/>
        <v>-87.487630661371938</v>
      </c>
      <c r="M408" s="90">
        <f t="shared" si="107"/>
        <v>5.4259930178432896</v>
      </c>
      <c r="N408" s="90">
        <f t="shared" si="108"/>
        <v>5.2901469696969698</v>
      </c>
      <c r="O408" s="90">
        <f t="shared" si="109"/>
        <v>4.8421192785104736</v>
      </c>
      <c r="P408" s="90">
        <f t="shared" si="110"/>
        <v>4.7330818181818186</v>
      </c>
    </row>
    <row r="409" spans="1:16" s="88" customFormat="1" ht="11.25" customHeight="1">
      <c r="A409" s="60" t="s">
        <v>424</v>
      </c>
      <c r="B409" s="60" t="s">
        <v>762</v>
      </c>
      <c r="C409" s="60" t="s">
        <v>60</v>
      </c>
      <c r="D409" s="61">
        <v>50</v>
      </c>
      <c r="E409" s="61">
        <v>273.2</v>
      </c>
      <c r="F409" s="61">
        <v>242.04</v>
      </c>
      <c r="G409" s="61"/>
      <c r="H409" s="61"/>
      <c r="I409" s="61"/>
      <c r="J409" s="90">
        <f t="shared" si="104"/>
        <v>-100</v>
      </c>
      <c r="K409" s="90">
        <f t="shared" si="105"/>
        <v>-100</v>
      </c>
      <c r="L409" s="80">
        <f t="shared" si="106"/>
        <v>-100</v>
      </c>
      <c r="M409" s="90">
        <f t="shared" si="107"/>
        <v>5.4639999999999995</v>
      </c>
      <c r="N409" s="90"/>
      <c r="O409" s="90">
        <f t="shared" si="109"/>
        <v>4.8407999999999998</v>
      </c>
      <c r="P409" s="90"/>
    </row>
    <row r="410" spans="1:16" s="88" customFormat="1" ht="11.25" customHeight="1">
      <c r="A410" s="60" t="s">
        <v>424</v>
      </c>
      <c r="B410" s="60" t="s">
        <v>762</v>
      </c>
      <c r="C410" s="60" t="s">
        <v>42</v>
      </c>
      <c r="D410" s="61">
        <v>306370</v>
      </c>
      <c r="E410" s="61">
        <v>1528511.2</v>
      </c>
      <c r="F410" s="61">
        <v>1366307.56</v>
      </c>
      <c r="G410" s="61">
        <v>61500</v>
      </c>
      <c r="H410" s="61">
        <v>341128.39</v>
      </c>
      <c r="I410" s="61">
        <v>304845.3</v>
      </c>
      <c r="J410" s="90">
        <f t="shared" si="104"/>
        <v>-79.926232986258441</v>
      </c>
      <c r="K410" s="90">
        <f t="shared" si="105"/>
        <v>-77.682310080554203</v>
      </c>
      <c r="L410" s="80">
        <f t="shared" si="106"/>
        <v>-77.688383719402097</v>
      </c>
      <c r="M410" s="90">
        <f t="shared" si="107"/>
        <v>4.98910206612919</v>
      </c>
      <c r="N410" s="90">
        <f t="shared" si="108"/>
        <v>5.5468030894308944</v>
      </c>
      <c r="O410" s="90">
        <f t="shared" si="109"/>
        <v>4.4596649802526356</v>
      </c>
      <c r="P410" s="90">
        <f t="shared" si="110"/>
        <v>4.9568341463414631</v>
      </c>
    </row>
    <row r="411" spans="1:16" s="88" customFormat="1" ht="11.25" customHeight="1">
      <c r="A411" s="60" t="s">
        <v>424</v>
      </c>
      <c r="B411" s="60" t="s">
        <v>762</v>
      </c>
      <c r="C411" s="60" t="s">
        <v>151</v>
      </c>
      <c r="D411" s="61"/>
      <c r="E411" s="61"/>
      <c r="F411" s="61"/>
      <c r="G411" s="61">
        <v>2600</v>
      </c>
      <c r="H411" s="61">
        <v>21325.19</v>
      </c>
      <c r="I411" s="61">
        <v>18353.73</v>
      </c>
      <c r="J411" s="90"/>
      <c r="K411" s="90"/>
      <c r="L411" s="80"/>
      <c r="M411" s="90"/>
      <c r="N411" s="90">
        <f t="shared" si="108"/>
        <v>8.201996153846153</v>
      </c>
      <c r="O411" s="90"/>
      <c r="P411" s="90">
        <f t="shared" si="110"/>
        <v>7.0591269230769225</v>
      </c>
    </row>
    <row r="412" spans="1:16" s="88" customFormat="1" ht="11.25" customHeight="1">
      <c r="A412" s="60" t="s">
        <v>424</v>
      </c>
      <c r="B412" s="60" t="s">
        <v>762</v>
      </c>
      <c r="C412" s="60" t="s">
        <v>49</v>
      </c>
      <c r="D412" s="61">
        <v>3360</v>
      </c>
      <c r="E412" s="61">
        <v>19364.32</v>
      </c>
      <c r="F412" s="61">
        <v>17455.009999999998</v>
      </c>
      <c r="G412" s="61"/>
      <c r="H412" s="61"/>
      <c r="I412" s="61"/>
      <c r="J412" s="90">
        <f t="shared" si="104"/>
        <v>-100</v>
      </c>
      <c r="K412" s="90">
        <f t="shared" si="105"/>
        <v>-100</v>
      </c>
      <c r="L412" s="90">
        <f t="shared" ref="L412:L422" si="111">(I412-F412)*100/F412</f>
        <v>-100</v>
      </c>
      <c r="M412" s="90">
        <f t="shared" si="107"/>
        <v>5.7631904761904762</v>
      </c>
      <c r="N412" s="90"/>
      <c r="O412" s="90">
        <f t="shared" si="109"/>
        <v>5.1949434523809517</v>
      </c>
      <c r="P412" s="90"/>
    </row>
    <row r="413" spans="1:16" s="88" customFormat="1" ht="11.25" customHeight="1">
      <c r="A413" s="60" t="s">
        <v>424</v>
      </c>
      <c r="B413" s="60" t="s">
        <v>762</v>
      </c>
      <c r="C413" s="60" t="s">
        <v>710</v>
      </c>
      <c r="D413" s="61">
        <v>918</v>
      </c>
      <c r="E413" s="61">
        <v>5729.66</v>
      </c>
      <c r="F413" s="61">
        <v>5094.9399999999996</v>
      </c>
      <c r="G413" s="61">
        <v>1520</v>
      </c>
      <c r="H413" s="61">
        <v>9007.6200000000008</v>
      </c>
      <c r="I413" s="61">
        <v>8203.36</v>
      </c>
      <c r="J413" s="90">
        <f t="shared" si="104"/>
        <v>65.577342047930287</v>
      </c>
      <c r="K413" s="90">
        <f t="shared" si="105"/>
        <v>57.210375484758281</v>
      </c>
      <c r="L413" s="90">
        <f t="shared" si="111"/>
        <v>61.009943198546033</v>
      </c>
      <c r="M413" s="90">
        <f t="shared" si="107"/>
        <v>6.241459694989107</v>
      </c>
      <c r="N413" s="90">
        <f t="shared" si="108"/>
        <v>5.926065789473685</v>
      </c>
      <c r="O413" s="90">
        <f t="shared" si="109"/>
        <v>5.550043572984749</v>
      </c>
      <c r="P413" s="90">
        <f t="shared" si="110"/>
        <v>5.3969473684210527</v>
      </c>
    </row>
    <row r="414" spans="1:16" s="88" customFormat="1" ht="11.25" customHeight="1">
      <c r="A414" s="60" t="s">
        <v>424</v>
      </c>
      <c r="B414" s="60" t="s">
        <v>762</v>
      </c>
      <c r="C414" s="60" t="s">
        <v>69</v>
      </c>
      <c r="D414" s="61">
        <v>306</v>
      </c>
      <c r="E414" s="61">
        <v>1708.99</v>
      </c>
      <c r="F414" s="61">
        <v>1526.62</v>
      </c>
      <c r="G414" s="61">
        <v>36500</v>
      </c>
      <c r="H414" s="61">
        <v>214346.51</v>
      </c>
      <c r="I414" s="61">
        <v>192115.57</v>
      </c>
      <c r="J414" s="90"/>
      <c r="K414" s="90"/>
      <c r="L414" s="90"/>
      <c r="M414" s="90"/>
      <c r="N414" s="90">
        <f t="shared" si="108"/>
        <v>5.8725071232876713</v>
      </c>
      <c r="O414" s="90"/>
      <c r="P414" s="90">
        <f t="shared" si="110"/>
        <v>5.2634402739726029</v>
      </c>
    </row>
    <row r="415" spans="1:16" s="88" customFormat="1" ht="11.25" customHeight="1">
      <c r="A415" s="60" t="s">
        <v>424</v>
      </c>
      <c r="B415" s="60" t="s">
        <v>762</v>
      </c>
      <c r="C415" s="60" t="s">
        <v>70</v>
      </c>
      <c r="D415" s="61">
        <v>420</v>
      </c>
      <c r="E415" s="61">
        <v>2356.7199999999998</v>
      </c>
      <c r="F415" s="61">
        <v>2100.79</v>
      </c>
      <c r="G415" s="61">
        <v>1060</v>
      </c>
      <c r="H415" s="61">
        <v>5598</v>
      </c>
      <c r="I415" s="61">
        <v>5113.1899999999996</v>
      </c>
      <c r="J415" s="90">
        <f t="shared" si="104"/>
        <v>152.38095238095238</v>
      </c>
      <c r="K415" s="90">
        <f t="shared" si="105"/>
        <v>137.53352116500901</v>
      </c>
      <c r="L415" s="90">
        <f t="shared" si="111"/>
        <v>143.39367571247004</v>
      </c>
      <c r="M415" s="90">
        <f t="shared" si="107"/>
        <v>5.6112380952380949</v>
      </c>
      <c r="N415" s="90">
        <f t="shared" si="108"/>
        <v>5.2811320754716977</v>
      </c>
      <c r="O415" s="90">
        <f t="shared" si="109"/>
        <v>5.0018809523809526</v>
      </c>
      <c r="P415" s="90">
        <f t="shared" si="110"/>
        <v>4.8237641509433962</v>
      </c>
    </row>
    <row r="416" spans="1:16" s="88" customFormat="1" ht="11.25" customHeight="1">
      <c r="A416" s="60" t="s">
        <v>424</v>
      </c>
      <c r="B416" s="60" t="s">
        <v>762</v>
      </c>
      <c r="C416" s="60" t="s">
        <v>66</v>
      </c>
      <c r="D416" s="61">
        <v>2877</v>
      </c>
      <c r="E416" s="61">
        <v>14308.52</v>
      </c>
      <c r="F416" s="61">
        <v>12832.9</v>
      </c>
      <c r="G416" s="61">
        <v>5320</v>
      </c>
      <c r="H416" s="61">
        <v>26649.21</v>
      </c>
      <c r="I416" s="61">
        <v>24140.240000000002</v>
      </c>
      <c r="J416" s="80">
        <f t="shared" si="104"/>
        <v>84.914841849148416</v>
      </c>
      <c r="K416" s="80">
        <f t="shared" si="105"/>
        <v>86.247145057629979</v>
      </c>
      <c r="L416" s="80">
        <f t="shared" si="111"/>
        <v>88.112118071519319</v>
      </c>
      <c r="M416" s="80">
        <f t="shared" si="107"/>
        <v>4.9734167535627387</v>
      </c>
      <c r="N416" s="80">
        <f t="shared" si="108"/>
        <v>5.0092499999999998</v>
      </c>
      <c r="O416" s="80">
        <f t="shared" si="109"/>
        <v>4.4605144247480011</v>
      </c>
      <c r="P416" s="80">
        <f t="shared" si="110"/>
        <v>4.5376390977443615</v>
      </c>
    </row>
    <row r="417" spans="1:16" s="88" customFormat="1" ht="11.25" customHeight="1">
      <c r="A417" s="60" t="s">
        <v>424</v>
      </c>
      <c r="B417" s="60" t="s">
        <v>762</v>
      </c>
      <c r="C417" s="60" t="s">
        <v>352</v>
      </c>
      <c r="D417" s="61"/>
      <c r="E417" s="61"/>
      <c r="F417" s="61"/>
      <c r="G417" s="61">
        <v>10</v>
      </c>
      <c r="H417" s="61">
        <v>47.64</v>
      </c>
      <c r="I417" s="61">
        <v>40.659999999999997</v>
      </c>
      <c r="J417" s="90"/>
      <c r="K417" s="90"/>
      <c r="L417" s="90"/>
      <c r="M417" s="90"/>
      <c r="N417" s="90">
        <f t="shared" si="108"/>
        <v>4.7640000000000002</v>
      </c>
      <c r="O417" s="90"/>
      <c r="P417" s="90">
        <f t="shared" si="110"/>
        <v>4.0659999999999998</v>
      </c>
    </row>
    <row r="418" spans="1:16" s="88" customFormat="1" ht="11.25" customHeight="1">
      <c r="A418" s="60" t="s">
        <v>424</v>
      </c>
      <c r="B418" s="60" t="s">
        <v>762</v>
      </c>
      <c r="C418" s="60" t="s">
        <v>48</v>
      </c>
      <c r="D418" s="61">
        <v>100</v>
      </c>
      <c r="E418" s="61">
        <v>526</v>
      </c>
      <c r="F418" s="61">
        <v>486.22</v>
      </c>
      <c r="G418" s="61"/>
      <c r="H418" s="61"/>
      <c r="I418" s="61"/>
      <c r="J418" s="80">
        <f t="shared" si="104"/>
        <v>-100</v>
      </c>
      <c r="K418" s="80">
        <f t="shared" si="105"/>
        <v>-100</v>
      </c>
      <c r="L418" s="80">
        <f t="shared" si="111"/>
        <v>-100</v>
      </c>
      <c r="M418" s="80">
        <f t="shared" si="107"/>
        <v>5.26</v>
      </c>
      <c r="N418" s="90"/>
      <c r="O418" s="80">
        <f t="shared" si="109"/>
        <v>4.8622000000000005</v>
      </c>
      <c r="P418" s="90"/>
    </row>
    <row r="419" spans="1:16" s="88" customFormat="1" ht="11.25" customHeight="1">
      <c r="A419" s="60" t="s">
        <v>424</v>
      </c>
      <c r="B419" s="60" t="s">
        <v>762</v>
      </c>
      <c r="C419" s="60" t="s">
        <v>345</v>
      </c>
      <c r="D419" s="61">
        <v>208</v>
      </c>
      <c r="E419" s="61">
        <v>1108.47</v>
      </c>
      <c r="F419" s="61">
        <v>997.57</v>
      </c>
      <c r="G419" s="61">
        <v>830</v>
      </c>
      <c r="H419" s="61">
        <v>4339.17</v>
      </c>
      <c r="I419" s="61">
        <v>3805.42</v>
      </c>
      <c r="J419" s="90">
        <f t="shared" si="104"/>
        <v>299.03846153846155</v>
      </c>
      <c r="K419" s="90">
        <f t="shared" si="105"/>
        <v>291.45579041381365</v>
      </c>
      <c r="L419" s="90">
        <f t="shared" si="111"/>
        <v>281.46896959611854</v>
      </c>
      <c r="M419" s="90">
        <f t="shared" si="107"/>
        <v>5.3291826923076924</v>
      </c>
      <c r="N419" s="90">
        <f t="shared" si="108"/>
        <v>5.2279156626506023</v>
      </c>
      <c r="O419" s="80">
        <f t="shared" si="109"/>
        <v>4.7960096153846159</v>
      </c>
      <c r="P419" s="90">
        <f t="shared" si="110"/>
        <v>4.5848433734939764</v>
      </c>
    </row>
    <row r="420" spans="1:16" s="88" customFormat="1" ht="11.25" customHeight="1">
      <c r="A420" s="60" t="s">
        <v>424</v>
      </c>
      <c r="B420" s="60" t="s">
        <v>762</v>
      </c>
      <c r="C420" s="60" t="s">
        <v>65</v>
      </c>
      <c r="D420" s="61">
        <v>1000</v>
      </c>
      <c r="E420" s="61">
        <v>4378.66</v>
      </c>
      <c r="F420" s="61">
        <v>4038.24</v>
      </c>
      <c r="G420" s="61"/>
      <c r="H420" s="61"/>
      <c r="I420" s="61"/>
      <c r="J420" s="80">
        <f t="shared" si="104"/>
        <v>-100</v>
      </c>
      <c r="K420" s="80">
        <f t="shared" si="105"/>
        <v>-100</v>
      </c>
      <c r="L420" s="80">
        <f t="shared" si="111"/>
        <v>-100</v>
      </c>
      <c r="M420" s="80">
        <f t="shared" si="107"/>
        <v>4.37866</v>
      </c>
      <c r="N420" s="90"/>
      <c r="O420" s="80">
        <f t="shared" si="109"/>
        <v>4.0382400000000001</v>
      </c>
      <c r="P420" s="90"/>
    </row>
    <row r="421" spans="1:16" s="88" customFormat="1" ht="11.25" customHeight="1">
      <c r="A421" s="60" t="s">
        <v>424</v>
      </c>
      <c r="B421" s="60" t="s">
        <v>762</v>
      </c>
      <c r="C421" s="60" t="s">
        <v>43</v>
      </c>
      <c r="D421" s="61">
        <v>86932</v>
      </c>
      <c r="E421" s="61">
        <v>396954.56</v>
      </c>
      <c r="F421" s="61">
        <v>355171.14</v>
      </c>
      <c r="G421" s="61">
        <v>30081.200000000001</v>
      </c>
      <c r="H421" s="61">
        <v>173853.26</v>
      </c>
      <c r="I421" s="61">
        <v>163279.22</v>
      </c>
      <c r="J421" s="90">
        <f t="shared" si="104"/>
        <v>-65.396861915060043</v>
      </c>
      <c r="K421" s="90">
        <f t="shared" si="105"/>
        <v>-56.203233941940354</v>
      </c>
      <c r="L421" s="90">
        <f t="shared" si="111"/>
        <v>-54.028015902418197</v>
      </c>
      <c r="M421" s="90">
        <f t="shared" si="107"/>
        <v>4.5662651267657477</v>
      </c>
      <c r="N421" s="90">
        <f t="shared" si="108"/>
        <v>5.7794655798305916</v>
      </c>
      <c r="O421" s="80">
        <f t="shared" si="109"/>
        <v>4.085620254911885</v>
      </c>
      <c r="P421" s="80">
        <f t="shared" si="110"/>
        <v>5.4279490179913035</v>
      </c>
    </row>
    <row r="422" spans="1:16" s="96" customFormat="1">
      <c r="A422" s="83"/>
      <c r="B422" s="133" t="s">
        <v>120</v>
      </c>
      <c r="C422" s="83"/>
      <c r="D422" s="95">
        <f t="shared" ref="D422:I422" si="112">SUM(D399:D421)</f>
        <v>988582.5</v>
      </c>
      <c r="E422" s="95">
        <f t="shared" si="112"/>
        <v>5085723.43</v>
      </c>
      <c r="F422" s="95">
        <f t="shared" si="112"/>
        <v>4548739.3500000006</v>
      </c>
      <c r="G422" s="95">
        <f t="shared" si="112"/>
        <v>407619.7</v>
      </c>
      <c r="H422" s="95">
        <f t="shared" si="112"/>
        <v>2344785.4000000004</v>
      </c>
      <c r="I422" s="95">
        <f t="shared" si="112"/>
        <v>2127382.65</v>
      </c>
      <c r="J422" s="82">
        <f t="shared" si="104"/>
        <v>-58.767255135509693</v>
      </c>
      <c r="K422" s="82">
        <f t="shared" si="105"/>
        <v>-53.894751999913602</v>
      </c>
      <c r="L422" s="82">
        <f t="shared" si="111"/>
        <v>-53.231379371077843</v>
      </c>
      <c r="M422" s="82">
        <f t="shared" si="107"/>
        <v>5.1444603055384857</v>
      </c>
      <c r="N422" s="82">
        <f t="shared" si="108"/>
        <v>5.7523848822812056</v>
      </c>
      <c r="O422" s="82">
        <f t="shared" si="109"/>
        <v>4.6012744004673367</v>
      </c>
      <c r="P422" s="82">
        <f t="shared" si="110"/>
        <v>5.2190378678950005</v>
      </c>
    </row>
    <row r="556" spans="17:20">
      <c r="Q556" s="100"/>
      <c r="R556" s="100"/>
      <c r="S556" s="100"/>
      <c r="T556" s="100"/>
    </row>
    <row r="557" spans="17:20">
      <c r="Q557" s="100"/>
      <c r="R557" s="100"/>
      <c r="S557" s="100"/>
      <c r="T557" s="100"/>
    </row>
    <row r="558" spans="17:20">
      <c r="Q558" s="100"/>
      <c r="R558" s="100"/>
      <c r="S558" s="100"/>
      <c r="T558" s="100"/>
    </row>
    <row r="559" spans="17:20">
      <c r="Q559" s="100"/>
      <c r="R559" s="100"/>
      <c r="S559" s="100"/>
      <c r="T559" s="100"/>
    </row>
    <row r="560" spans="17:20">
      <c r="Q560" s="100"/>
      <c r="R560" s="100"/>
      <c r="S560" s="100"/>
      <c r="T560" s="100"/>
    </row>
    <row r="561" spans="17:20">
      <c r="Q561" s="100"/>
      <c r="R561" s="100"/>
      <c r="S561" s="100"/>
      <c r="T561" s="100"/>
    </row>
    <row r="562" spans="17:20">
      <c r="Q562" s="100"/>
      <c r="R562" s="100"/>
      <c r="S562" s="100"/>
      <c r="T562" s="100"/>
    </row>
    <row r="563" spans="17:20">
      <c r="Q563" s="100"/>
      <c r="R563" s="100"/>
      <c r="S563" s="100"/>
      <c r="T563" s="100"/>
    </row>
    <row r="564" spans="17:20">
      <c r="Q564" s="100"/>
      <c r="R564" s="100"/>
      <c r="S564" s="100"/>
      <c r="T564" s="100"/>
    </row>
    <row r="565" spans="17:20">
      <c r="Q565" s="100"/>
      <c r="R565" s="100"/>
      <c r="S565" s="100"/>
      <c r="T565" s="100"/>
    </row>
    <row r="566" spans="17:20">
      <c r="Q566" s="100"/>
      <c r="R566" s="100"/>
      <c r="S566" s="100"/>
      <c r="T566" s="100"/>
    </row>
    <row r="567" spans="17:20">
      <c r="Q567" s="100"/>
      <c r="R567" s="100"/>
      <c r="S567" s="100"/>
      <c r="T567" s="100"/>
    </row>
    <row r="568" spans="17:20">
      <c r="Q568" s="100"/>
      <c r="R568" s="100"/>
      <c r="S568" s="100"/>
      <c r="T568" s="100"/>
    </row>
    <row r="569" spans="17:20">
      <c r="Q569" s="100"/>
      <c r="R569" s="100"/>
      <c r="S569" s="100"/>
      <c r="T569" s="100"/>
    </row>
    <row r="570" spans="17:20">
      <c r="Q570" s="100"/>
      <c r="R570" s="100"/>
      <c r="S570" s="100"/>
      <c r="T570" s="100"/>
    </row>
    <row r="571" spans="17:20">
      <c r="Q571" s="100"/>
      <c r="R571" s="100"/>
      <c r="S571" s="100"/>
      <c r="T571" s="100"/>
    </row>
    <row r="572" spans="17:20">
      <c r="Q572" s="100"/>
      <c r="R572" s="100"/>
      <c r="S572" s="100"/>
      <c r="T572" s="100"/>
    </row>
    <row r="573" spans="17:20">
      <c r="Q573" s="100"/>
      <c r="R573" s="100"/>
      <c r="S573" s="100"/>
      <c r="T573" s="100"/>
    </row>
    <row r="574" spans="17:20">
      <c r="Q574" s="100"/>
      <c r="R574" s="100"/>
      <c r="S574" s="100"/>
      <c r="T574" s="100"/>
    </row>
    <row r="575" spans="17:20">
      <c r="Q575" s="100"/>
      <c r="R575" s="100"/>
      <c r="S575" s="100"/>
      <c r="T575" s="100"/>
    </row>
    <row r="576" spans="17:20">
      <c r="Q576" s="100"/>
      <c r="R576" s="100"/>
      <c r="S576" s="100"/>
      <c r="T576" s="100"/>
    </row>
    <row r="577" spans="17:20">
      <c r="Q577" s="100"/>
      <c r="R577" s="100"/>
      <c r="S577" s="100"/>
      <c r="T577" s="100"/>
    </row>
    <row r="578" spans="17:20">
      <c r="Q578" s="100"/>
      <c r="R578" s="100"/>
      <c r="S578" s="100"/>
      <c r="T578" s="100"/>
    </row>
    <row r="579" spans="17:20">
      <c r="Q579" s="100"/>
      <c r="R579" s="100"/>
      <c r="S579" s="100"/>
      <c r="T579" s="100"/>
    </row>
    <row r="580" spans="17:20">
      <c r="Q580" s="100"/>
      <c r="R580" s="100"/>
      <c r="S580" s="100"/>
      <c r="T580" s="100"/>
    </row>
    <row r="581" spans="17:20">
      <c r="Q581" s="100"/>
      <c r="R581" s="100"/>
      <c r="S581" s="100"/>
      <c r="T581" s="100"/>
    </row>
    <row r="582" spans="17:20">
      <c r="Q582" s="100"/>
      <c r="R582" s="100"/>
      <c r="S582" s="100"/>
      <c r="T582" s="100"/>
    </row>
    <row r="583" spans="17:20">
      <c r="Q583" s="100"/>
      <c r="R583" s="100"/>
      <c r="S583" s="100"/>
      <c r="T583" s="100"/>
    </row>
    <row r="584" spans="17:20">
      <c r="Q584" s="100"/>
      <c r="R584" s="100"/>
      <c r="S584" s="100"/>
      <c r="T584" s="100"/>
    </row>
    <row r="585" spans="17:20">
      <c r="Q585" s="100"/>
      <c r="R585" s="100"/>
      <c r="S585" s="100"/>
      <c r="T585" s="100"/>
    </row>
    <row r="586" spans="17:20">
      <c r="Q586" s="100"/>
      <c r="R586" s="100"/>
      <c r="S586" s="100"/>
      <c r="T586" s="100"/>
    </row>
    <row r="587" spans="17:20">
      <c r="Q587" s="100"/>
      <c r="R587" s="100"/>
      <c r="S587" s="100"/>
      <c r="T587" s="100"/>
    </row>
    <row r="588" spans="17:20">
      <c r="Q588" s="100"/>
      <c r="R588" s="100"/>
      <c r="S588" s="100"/>
      <c r="T588" s="100"/>
    </row>
    <row r="589" spans="17:20">
      <c r="Q589" s="100"/>
      <c r="R589" s="100"/>
      <c r="S589" s="100"/>
      <c r="T589" s="100"/>
    </row>
    <row r="590" spans="17:20">
      <c r="Q590" s="100"/>
      <c r="R590" s="100"/>
      <c r="S590" s="100"/>
      <c r="T590" s="100"/>
    </row>
    <row r="591" spans="17:20">
      <c r="Q591" s="100"/>
      <c r="R591" s="100"/>
      <c r="S591" s="100"/>
      <c r="T591" s="100"/>
    </row>
    <row r="592" spans="17:20">
      <c r="Q592" s="100"/>
      <c r="R592" s="100"/>
      <c r="S592" s="100"/>
      <c r="T592" s="100"/>
    </row>
    <row r="593" spans="17:20">
      <c r="Q593" s="100"/>
      <c r="R593" s="100"/>
      <c r="S593" s="100"/>
      <c r="T593" s="100"/>
    </row>
    <row r="594" spans="17:20">
      <c r="Q594" s="100"/>
      <c r="R594" s="100"/>
      <c r="S594" s="100"/>
      <c r="T594" s="100"/>
    </row>
    <row r="595" spans="17:20">
      <c r="Q595" s="100"/>
      <c r="R595" s="100"/>
      <c r="S595" s="100"/>
      <c r="T595" s="100"/>
    </row>
    <row r="596" spans="17:20">
      <c r="Q596" s="100"/>
      <c r="R596" s="100"/>
      <c r="S596" s="100"/>
      <c r="T596" s="100"/>
    </row>
    <row r="597" spans="17:20">
      <c r="Q597" s="100"/>
      <c r="R597" s="100"/>
      <c r="S597" s="100"/>
      <c r="T597" s="100"/>
    </row>
    <row r="598" spans="17:20">
      <c r="Q598" s="100"/>
      <c r="R598" s="100"/>
      <c r="S598" s="100"/>
      <c r="T598" s="100"/>
    </row>
    <row r="599" spans="17:20">
      <c r="Q599" s="100"/>
      <c r="R599" s="100"/>
      <c r="S599" s="100"/>
      <c r="T599" s="100"/>
    </row>
    <row r="600" spans="17:20">
      <c r="Q600" s="100"/>
      <c r="R600" s="100"/>
      <c r="S600" s="100"/>
      <c r="T600" s="100"/>
    </row>
    <row r="601" spans="17:20">
      <c r="Q601" s="100"/>
      <c r="R601" s="100"/>
      <c r="S601" s="100"/>
      <c r="T601" s="100"/>
    </row>
    <row r="602" spans="17:20">
      <c r="Q602" s="100"/>
      <c r="R602" s="100"/>
      <c r="S602" s="100"/>
      <c r="T602" s="100"/>
    </row>
    <row r="603" spans="17:20">
      <c r="Q603" s="100"/>
      <c r="R603" s="100"/>
      <c r="S603" s="100"/>
      <c r="T603" s="100"/>
    </row>
    <row r="604" spans="17:20">
      <c r="Q604" s="100"/>
      <c r="R604" s="100"/>
      <c r="S604" s="100"/>
      <c r="T604" s="100"/>
    </row>
    <row r="605" spans="17:20">
      <c r="Q605" s="100"/>
      <c r="R605" s="100"/>
      <c r="S605" s="100"/>
      <c r="T605" s="100"/>
    </row>
    <row r="606" spans="17:20">
      <c r="Q606" s="100"/>
      <c r="R606" s="100"/>
      <c r="S606" s="100"/>
      <c r="T606" s="100"/>
    </row>
    <row r="607" spans="17:20">
      <c r="Q607" s="100"/>
      <c r="R607" s="100"/>
      <c r="S607" s="100"/>
      <c r="T607" s="100"/>
    </row>
    <row r="608" spans="17:20">
      <c r="Q608" s="100"/>
      <c r="R608" s="100"/>
      <c r="S608" s="100"/>
      <c r="T608" s="100"/>
    </row>
    <row r="609" spans="17:20">
      <c r="Q609" s="100"/>
      <c r="R609" s="100"/>
      <c r="S609" s="100"/>
      <c r="T609" s="100"/>
    </row>
    <row r="610" spans="17:20">
      <c r="Q610" s="100"/>
      <c r="R610" s="100"/>
      <c r="S610" s="100"/>
      <c r="T610" s="100"/>
    </row>
    <row r="611" spans="17:20">
      <c r="Q611" s="100"/>
      <c r="R611" s="100"/>
      <c r="S611" s="100"/>
      <c r="T611" s="100"/>
    </row>
    <row r="612" spans="17:20">
      <c r="Q612" s="100"/>
      <c r="R612" s="100"/>
      <c r="S612" s="100"/>
      <c r="T612" s="100"/>
    </row>
    <row r="613" spans="17:20">
      <c r="Q613" s="100"/>
      <c r="R613" s="100"/>
      <c r="S613" s="100"/>
      <c r="T613" s="100"/>
    </row>
    <row r="614" spans="17:20">
      <c r="Q614" s="100"/>
      <c r="R614" s="100"/>
      <c r="S614" s="100"/>
      <c r="T614" s="100"/>
    </row>
    <row r="615" spans="17:20">
      <c r="Q615" s="100"/>
      <c r="R615" s="100"/>
      <c r="S615" s="100"/>
      <c r="T615" s="100"/>
    </row>
    <row r="616" spans="17:20">
      <c r="Q616" s="100"/>
      <c r="R616" s="100"/>
      <c r="S616" s="100"/>
      <c r="T616" s="100"/>
    </row>
    <row r="617" spans="17:20">
      <c r="Q617" s="100"/>
      <c r="R617" s="100"/>
      <c r="S617" s="100"/>
      <c r="T617" s="100"/>
    </row>
    <row r="618" spans="17:20">
      <c r="Q618" s="100"/>
      <c r="R618" s="100"/>
      <c r="S618" s="100"/>
      <c r="T618" s="100"/>
    </row>
    <row r="619" spans="17:20">
      <c r="Q619" s="100"/>
      <c r="R619" s="100"/>
      <c r="S619" s="100"/>
      <c r="T619" s="100"/>
    </row>
    <row r="620" spans="17:20">
      <c r="Q620" s="100"/>
      <c r="R620" s="100"/>
      <c r="S620" s="100"/>
      <c r="T620" s="100"/>
    </row>
    <row r="621" spans="17:20">
      <c r="Q621" s="100"/>
      <c r="R621" s="100"/>
      <c r="S621" s="100"/>
      <c r="T621" s="100"/>
    </row>
    <row r="622" spans="17:20">
      <c r="Q622" s="100"/>
      <c r="R622" s="100"/>
      <c r="S622" s="100"/>
      <c r="T622" s="100"/>
    </row>
    <row r="623" spans="17:20">
      <c r="Q623" s="100"/>
      <c r="R623" s="100"/>
      <c r="S623" s="100"/>
      <c r="T623" s="100"/>
    </row>
    <row r="624" spans="17:20">
      <c r="Q624" s="100"/>
      <c r="R624" s="100"/>
      <c r="S624" s="100"/>
      <c r="T624" s="100"/>
    </row>
    <row r="625" spans="17:99">
      <c r="Q625" s="100"/>
      <c r="R625" s="100"/>
      <c r="S625" s="100"/>
      <c r="T625" s="100"/>
    </row>
    <row r="626" spans="17:99">
      <c r="Q626" s="100"/>
      <c r="R626" s="100"/>
      <c r="S626" s="100"/>
      <c r="T626" s="100"/>
    </row>
    <row r="627" spans="17:99">
      <c r="Q627" s="100"/>
      <c r="R627" s="100"/>
      <c r="S627" s="100"/>
      <c r="T627" s="100"/>
    </row>
    <row r="628" spans="17:99"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100"/>
      <c r="AH628" s="100"/>
      <c r="AI628" s="100"/>
      <c r="AJ628" s="100"/>
    </row>
    <row r="629" spans="17:99"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100"/>
      <c r="AH629" s="100"/>
      <c r="AI629" s="100"/>
      <c r="AJ629" s="100"/>
    </row>
    <row r="630" spans="17:99"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100"/>
      <c r="AH630" s="100"/>
      <c r="AI630" s="100"/>
      <c r="AJ630" s="100"/>
    </row>
    <row r="631" spans="17:99"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100"/>
      <c r="AH631" s="100"/>
      <c r="AI631" s="100"/>
      <c r="AJ631" s="100"/>
    </row>
    <row r="632" spans="17:99"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100"/>
      <c r="AH632" s="100"/>
      <c r="AI632" s="100"/>
      <c r="AJ632" s="100"/>
    </row>
    <row r="633" spans="17:99"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100"/>
      <c r="AH633" s="100"/>
      <c r="AI633" s="100"/>
      <c r="AJ633" s="100"/>
    </row>
    <row r="634" spans="17:99"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100"/>
      <c r="AH634" s="100"/>
      <c r="AI634" s="100"/>
      <c r="AJ634" s="100"/>
    </row>
    <row r="635" spans="17:99"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100"/>
      <c r="AH635" s="100"/>
      <c r="AI635" s="100"/>
      <c r="AJ635" s="100"/>
    </row>
    <row r="636" spans="17:99"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100"/>
      <c r="AH636" s="100"/>
      <c r="AI636" s="100"/>
      <c r="AJ636" s="100"/>
      <c r="CU636" s="81">
        <v>2.8908</v>
      </c>
    </row>
    <row r="637" spans="17:99"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100"/>
      <c r="AH637" s="100"/>
      <c r="AI637" s="100"/>
      <c r="AJ637" s="100"/>
      <c r="CT637" s="81">
        <v>2.7906216666666666</v>
      </c>
      <c r="CU637" s="81">
        <v>2.9401547546898565</v>
      </c>
    </row>
    <row r="638" spans="17:99"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100"/>
      <c r="AH638" s="100"/>
      <c r="AI638" s="100"/>
      <c r="AJ638" s="100"/>
      <c r="CT638" s="81">
        <v>2.7804015930965815</v>
      </c>
      <c r="CU638" s="81">
        <v>2.9645181249424968</v>
      </c>
    </row>
    <row r="639" spans="17:99"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100"/>
      <c r="AH639" s="100"/>
      <c r="AI639" s="100"/>
      <c r="AJ639" s="100"/>
      <c r="CT639" s="81">
        <v>3.1</v>
      </c>
      <c r="CU639" s="81">
        <v>3.013861401839518</v>
      </c>
    </row>
    <row r="640" spans="17:99"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100"/>
      <c r="AH640" s="100"/>
      <c r="AI640" s="100"/>
      <c r="AJ640" s="100"/>
      <c r="CT640" s="81">
        <v>3.5459333333333332</v>
      </c>
    </row>
    <row r="641" spans="21:99"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100"/>
      <c r="AH641" s="100"/>
      <c r="AI641" s="100"/>
      <c r="AJ641" s="100"/>
      <c r="CT641" s="81">
        <v>5.6966666666666663</v>
      </c>
    </row>
    <row r="642" spans="21:99"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100"/>
      <c r="AH642" s="100"/>
      <c r="AI642" s="100"/>
      <c r="AJ642" s="100"/>
      <c r="CT642" s="81">
        <v>3.0859999999999999</v>
      </c>
    </row>
    <row r="643" spans="21:99"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100"/>
      <c r="AH643" s="100"/>
      <c r="AI643" s="100"/>
      <c r="AJ643" s="100"/>
      <c r="CT643" s="81">
        <v>2.8247753928314676</v>
      </c>
    </row>
    <row r="644" spans="21:99"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100"/>
      <c r="AH644" s="100"/>
      <c r="AI644" s="100"/>
      <c r="AJ644" s="100"/>
      <c r="CT644" s="81">
        <v>2.7499991258741261</v>
      </c>
    </row>
    <row r="645" spans="21:99"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100"/>
      <c r="AH645" s="100"/>
      <c r="AI645" s="100"/>
      <c r="AJ645" s="100"/>
      <c r="CT645" s="81">
        <v>3.25</v>
      </c>
    </row>
    <row r="646" spans="21:99"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100"/>
      <c r="AH646" s="100"/>
      <c r="AI646" s="100"/>
      <c r="AJ646" s="100"/>
      <c r="CT646" s="81">
        <v>3.8678139846102377</v>
      </c>
      <c r="CU646" s="81">
        <v>3.2779436638043191</v>
      </c>
    </row>
    <row r="647" spans="21:99"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100"/>
      <c r="AH647" s="100"/>
      <c r="AI647" s="100"/>
      <c r="AJ647" s="100"/>
      <c r="CT647" s="81">
        <v>2.9800871999999998</v>
      </c>
    </row>
    <row r="648" spans="21:99"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100"/>
      <c r="AH648" s="100"/>
      <c r="AI648" s="100"/>
      <c r="AJ648" s="100"/>
      <c r="CU648" s="81">
        <v>3.7328479360417686</v>
      </c>
    </row>
    <row r="649" spans="21:99"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100"/>
      <c r="AH649" s="100"/>
      <c r="AI649" s="100"/>
      <c r="AJ649" s="100"/>
      <c r="CT649" s="81">
        <v>2.6602272727272727</v>
      </c>
    </row>
    <row r="650" spans="21:99"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100"/>
      <c r="AH650" s="100"/>
      <c r="AI650" s="100"/>
      <c r="AJ650" s="100"/>
      <c r="CT650" s="81">
        <v>2.713888888888889</v>
      </c>
    </row>
    <row r="651" spans="21:99">
      <c r="U651" s="89" t="s">
        <v>414</v>
      </c>
      <c r="V651" s="89" t="s">
        <v>618</v>
      </c>
      <c r="W651" s="89" t="s">
        <v>62</v>
      </c>
      <c r="X651" s="89"/>
      <c r="Y651" s="89"/>
      <c r="Z651" s="89"/>
      <c r="AA651" s="89">
        <v>800</v>
      </c>
      <c r="AB651" s="89">
        <v>6000</v>
      </c>
      <c r="AC651" s="89">
        <v>5523.45</v>
      </c>
      <c r="AD651" s="89"/>
      <c r="AE651" s="89"/>
      <c r="AF651" s="89"/>
      <c r="AG651" s="100"/>
      <c r="AH651" s="100">
        <v>7.5</v>
      </c>
      <c r="AI651" s="100"/>
      <c r="AJ651" s="100">
        <v>6.9043124999999996</v>
      </c>
      <c r="CT651" s="81">
        <v>3.063147236941711</v>
      </c>
      <c r="CU651" s="81">
        <v>2.6879529411764707</v>
      </c>
    </row>
    <row r="652" spans="21:99">
      <c r="U652" s="89" t="s">
        <v>414</v>
      </c>
      <c r="V652" s="89" t="s">
        <v>618</v>
      </c>
      <c r="W652" s="89" t="s">
        <v>53</v>
      </c>
      <c r="X652" s="89"/>
      <c r="Y652" s="89"/>
      <c r="Z652" s="89"/>
      <c r="AA652" s="89">
        <v>20</v>
      </c>
      <c r="AB652" s="89">
        <v>93.04</v>
      </c>
      <c r="AC652" s="89">
        <v>85.33</v>
      </c>
      <c r="AD652" s="89"/>
      <c r="AE652" s="89"/>
      <c r="AF652" s="89"/>
      <c r="AG652" s="100"/>
      <c r="AH652" s="100">
        <v>4.6520000000000001</v>
      </c>
      <c r="AI652" s="100"/>
      <c r="AJ652" s="100">
        <v>4.2664999999999997</v>
      </c>
      <c r="CT652" s="81">
        <v>2.9209581280788179</v>
      </c>
      <c r="CU652" s="81">
        <v>3.0264747536945813</v>
      </c>
    </row>
    <row r="653" spans="21:99">
      <c r="U653" s="89" t="s">
        <v>414</v>
      </c>
      <c r="V653" s="89" t="s">
        <v>618</v>
      </c>
      <c r="W653" s="89" t="s">
        <v>41</v>
      </c>
      <c r="X653" s="89"/>
      <c r="Y653" s="89"/>
      <c r="Z653" s="89"/>
      <c r="AA653" s="89">
        <v>3950</v>
      </c>
      <c r="AB653" s="89">
        <v>17184.66</v>
      </c>
      <c r="AC653" s="89">
        <v>15860.97</v>
      </c>
      <c r="AD653" s="89"/>
      <c r="AE653" s="89"/>
      <c r="AF653" s="89"/>
      <c r="AG653" s="100"/>
      <c r="AH653" s="100">
        <v>4.3505468354430379</v>
      </c>
      <c r="AI653" s="100"/>
      <c r="AJ653" s="100">
        <v>4.0154354430379744</v>
      </c>
      <c r="CT653" s="81">
        <v>2.8381355932203389</v>
      </c>
    </row>
    <row r="654" spans="21:99">
      <c r="U654" s="89" t="s">
        <v>414</v>
      </c>
      <c r="V654" s="89" t="s">
        <v>618</v>
      </c>
      <c r="W654" s="89" t="s">
        <v>44</v>
      </c>
      <c r="X654" s="89"/>
      <c r="Y654" s="89"/>
      <c r="Z654" s="89"/>
      <c r="AA654" s="89">
        <v>13424</v>
      </c>
      <c r="AB654" s="89">
        <v>65693.279999999999</v>
      </c>
      <c r="AC654" s="89">
        <v>60591.61</v>
      </c>
      <c r="AD654" s="89"/>
      <c r="AE654" s="89"/>
      <c r="AF654" s="89"/>
      <c r="AG654" s="100"/>
      <c r="AH654" s="100">
        <v>4.8937187127532775</v>
      </c>
      <c r="AI654" s="100"/>
      <c r="AJ654" s="100">
        <v>4.5136777413587605</v>
      </c>
      <c r="CT654" s="81">
        <v>2.6406220839813375</v>
      </c>
      <c r="CU654" s="81">
        <v>2.7598844444444444</v>
      </c>
    </row>
    <row r="655" spans="21:99">
      <c r="U655" s="89" t="s">
        <v>414</v>
      </c>
      <c r="V655" s="89" t="s">
        <v>618</v>
      </c>
      <c r="W655" s="89" t="s">
        <v>42</v>
      </c>
      <c r="X655" s="89"/>
      <c r="Y655" s="89"/>
      <c r="Z655" s="89"/>
      <c r="AA655" s="89">
        <v>16350</v>
      </c>
      <c r="AB655" s="89">
        <v>74815.3</v>
      </c>
      <c r="AC655" s="89">
        <v>68956.84</v>
      </c>
      <c r="AD655" s="89"/>
      <c r="AE655" s="89"/>
      <c r="AF655" s="89"/>
      <c r="AG655" s="100"/>
      <c r="AH655" s="100">
        <v>4.5758593272171257</v>
      </c>
      <c r="AI655" s="100"/>
      <c r="AJ655" s="100">
        <v>4.2175437308868498</v>
      </c>
      <c r="CT655" s="81">
        <v>3.4321370826010544</v>
      </c>
    </row>
    <row r="656" spans="21:99">
      <c r="U656" s="89" t="s">
        <v>414</v>
      </c>
      <c r="V656" s="89" t="s">
        <v>618</v>
      </c>
      <c r="W656" s="89" t="s">
        <v>49</v>
      </c>
      <c r="X656" s="89"/>
      <c r="Y656" s="89"/>
      <c r="Z656" s="89"/>
      <c r="AA656" s="89">
        <v>160</v>
      </c>
      <c r="AB656" s="89">
        <v>857.25</v>
      </c>
      <c r="AC656" s="89">
        <v>787.6</v>
      </c>
      <c r="AD656" s="89"/>
      <c r="AE656" s="89"/>
      <c r="AF656" s="89"/>
      <c r="AG656" s="100"/>
      <c r="AH656" s="100">
        <v>5.3578124999999996</v>
      </c>
      <c r="AI656" s="100"/>
      <c r="AJ656" s="100">
        <v>4.9225000000000003</v>
      </c>
      <c r="CU656" s="81">
        <v>2.75</v>
      </c>
    </row>
    <row r="657" spans="21:115">
      <c r="U657" s="89" t="s">
        <v>414</v>
      </c>
      <c r="V657" s="89" t="s">
        <v>618</v>
      </c>
      <c r="W657" s="89" t="s">
        <v>66</v>
      </c>
      <c r="X657" s="89"/>
      <c r="Y657" s="89"/>
      <c r="Z657" s="89"/>
      <c r="AA657" s="89">
        <v>332</v>
      </c>
      <c r="AB657" s="89">
        <v>1575.04</v>
      </c>
      <c r="AC657" s="89">
        <v>1448.6</v>
      </c>
      <c r="AD657" s="89"/>
      <c r="AE657" s="89"/>
      <c r="AF657" s="89"/>
      <c r="AG657" s="100"/>
      <c r="AH657" s="100">
        <v>4.7440963855421687</v>
      </c>
      <c r="AI657" s="100"/>
      <c r="AJ657" s="100">
        <v>4.3632530120481929</v>
      </c>
      <c r="CT657" s="81">
        <v>2.9227823624595466</v>
      </c>
    </row>
    <row r="658" spans="21:115">
      <c r="U658" s="89" t="s">
        <v>414</v>
      </c>
      <c r="V658" s="89" t="s">
        <v>618</v>
      </c>
      <c r="W658" s="89" t="s">
        <v>43</v>
      </c>
      <c r="X658" s="89">
        <v>6080</v>
      </c>
      <c r="Y658" s="89">
        <v>21853.88</v>
      </c>
      <c r="Z658" s="89">
        <v>18848</v>
      </c>
      <c r="AA658" s="89">
        <v>5340</v>
      </c>
      <c r="AB658" s="89">
        <v>23626.14</v>
      </c>
      <c r="AC658" s="89">
        <v>21794.94</v>
      </c>
      <c r="AD658" s="89">
        <v>-12.171052631578947</v>
      </c>
      <c r="AE658" s="89">
        <v>8.1095896929972984</v>
      </c>
      <c r="AF658" s="89">
        <v>15.635292869269943</v>
      </c>
      <c r="AG658" s="100">
        <v>3.5943881578947372</v>
      </c>
      <c r="AH658" s="100">
        <v>4.424370786516854</v>
      </c>
      <c r="AI658" s="100">
        <v>3.1</v>
      </c>
      <c r="AJ658" s="100">
        <v>4.081449438202247</v>
      </c>
      <c r="CU658" s="81">
        <v>4.90036</v>
      </c>
    </row>
    <row r="659" spans="21:115">
      <c r="U659" s="89" t="s">
        <v>431</v>
      </c>
      <c r="V659" s="89" t="s">
        <v>432</v>
      </c>
      <c r="W659" s="89" t="s">
        <v>47</v>
      </c>
      <c r="X659" s="89">
        <v>1260</v>
      </c>
      <c r="Y659" s="89">
        <v>5820.78</v>
      </c>
      <c r="Z659" s="89">
        <v>5178</v>
      </c>
      <c r="AA659" s="89">
        <v>2352</v>
      </c>
      <c r="AB659" s="89">
        <v>15636.86</v>
      </c>
      <c r="AC659" s="89">
        <v>14336.34</v>
      </c>
      <c r="AD659" s="89">
        <v>86.666666666666671</v>
      </c>
      <c r="AE659" s="89">
        <v>168.63856733977238</v>
      </c>
      <c r="AF659" s="89">
        <v>176.8702201622248</v>
      </c>
      <c r="AG659" s="100">
        <v>4.6196666666666664</v>
      </c>
      <c r="AH659" s="100">
        <v>6.6483248299319726</v>
      </c>
      <c r="AI659" s="100">
        <v>4.1095238095238091</v>
      </c>
      <c r="AJ659" s="100">
        <v>6.0953826530612245</v>
      </c>
      <c r="CT659" s="81">
        <v>4.7776190476190479</v>
      </c>
    </row>
    <row r="660" spans="21:115">
      <c r="U660" s="89" t="s">
        <v>431</v>
      </c>
      <c r="V660" s="89" t="s">
        <v>432</v>
      </c>
      <c r="W660" s="89" t="s">
        <v>133</v>
      </c>
      <c r="X660" s="89">
        <v>5000</v>
      </c>
      <c r="Y660" s="89">
        <v>27372.78</v>
      </c>
      <c r="Z660" s="89">
        <v>23613.15</v>
      </c>
      <c r="AA660" s="89"/>
      <c r="AB660" s="89"/>
      <c r="AC660" s="89"/>
      <c r="AD660" s="89">
        <v>-100</v>
      </c>
      <c r="AE660" s="89">
        <v>-100</v>
      </c>
      <c r="AF660" s="89">
        <v>-100</v>
      </c>
      <c r="AG660" s="100">
        <v>5.4745559999999998</v>
      </c>
      <c r="AH660" s="100"/>
      <c r="AI660" s="100">
        <v>4.7226300000000005</v>
      </c>
      <c r="AJ660" s="100"/>
      <c r="CT660" s="81">
        <v>4.3425000000000002</v>
      </c>
    </row>
    <row r="661" spans="21:115">
      <c r="U661" s="89" t="s">
        <v>431</v>
      </c>
      <c r="V661" s="89" t="s">
        <v>432</v>
      </c>
      <c r="W661" s="89" t="s">
        <v>62</v>
      </c>
      <c r="X661" s="89">
        <v>19090</v>
      </c>
      <c r="Y661" s="89">
        <v>165401.5</v>
      </c>
      <c r="Z661" s="89">
        <v>137272.85999999999</v>
      </c>
      <c r="AA661" s="89"/>
      <c r="AB661" s="89"/>
      <c r="AC661" s="89"/>
      <c r="AD661" s="89">
        <v>-100</v>
      </c>
      <c r="AE661" s="89">
        <v>-100</v>
      </c>
      <c r="AF661" s="89">
        <v>-100</v>
      </c>
      <c r="AG661" s="100">
        <v>8.6643006809848089</v>
      </c>
      <c r="AH661" s="100"/>
      <c r="AI661" s="100">
        <v>7.1908255631220523</v>
      </c>
      <c r="AJ661" s="100"/>
      <c r="CU661" s="81">
        <v>4.75732</v>
      </c>
    </row>
    <row r="662" spans="21:115">
      <c r="U662" s="89" t="s">
        <v>431</v>
      </c>
      <c r="V662" s="89" t="s">
        <v>432</v>
      </c>
      <c r="W662" s="89" t="s">
        <v>53</v>
      </c>
      <c r="X662" s="89">
        <v>14844.12</v>
      </c>
      <c r="Y662" s="89">
        <v>151018.6</v>
      </c>
      <c r="Z662" s="89">
        <v>130951.91</v>
      </c>
      <c r="AA662" s="89">
        <v>891</v>
      </c>
      <c r="AB662" s="89">
        <v>6364.75</v>
      </c>
      <c r="AC662" s="89">
        <v>5837.41</v>
      </c>
      <c r="AD662" s="89">
        <v>-93.997623301347602</v>
      </c>
      <c r="AE662" s="89">
        <v>-95.785452917720065</v>
      </c>
      <c r="AF662" s="89">
        <v>-95.542325423126698</v>
      </c>
      <c r="AG662" s="100">
        <v>10.173631040438908</v>
      </c>
      <c r="AH662" s="100">
        <v>7.14337822671156</v>
      </c>
      <c r="AI662" s="100">
        <v>8.8218035154660566</v>
      </c>
      <c r="AJ662" s="100">
        <v>6.5515263748597077</v>
      </c>
      <c r="CT662" s="81">
        <v>4.3596000000000004</v>
      </c>
      <c r="CU662" s="81">
        <v>4.5879548611111112</v>
      </c>
    </row>
    <row r="663" spans="21:115">
      <c r="U663" s="89" t="s">
        <v>431</v>
      </c>
      <c r="V663" s="89" t="s">
        <v>432</v>
      </c>
      <c r="W663" s="89" t="s">
        <v>55</v>
      </c>
      <c r="X663" s="89">
        <v>2000</v>
      </c>
      <c r="Y663" s="89">
        <v>12955.83</v>
      </c>
      <c r="Z663" s="89">
        <v>10756.1</v>
      </c>
      <c r="AA663" s="89"/>
      <c r="AB663" s="89"/>
      <c r="AC663" s="89"/>
      <c r="AD663" s="89">
        <v>-100</v>
      </c>
      <c r="AE663" s="89">
        <v>-100</v>
      </c>
      <c r="AF663" s="89">
        <v>-100</v>
      </c>
      <c r="AG663" s="100">
        <v>6.4779150000000003</v>
      </c>
      <c r="AH663" s="100"/>
      <c r="AI663" s="100">
        <v>5.37805</v>
      </c>
      <c r="AJ663" s="100"/>
      <c r="CT663" s="81">
        <v>5.0799255952380955</v>
      </c>
      <c r="CU663" s="81">
        <v>5.2734002976190473</v>
      </c>
    </row>
    <row r="664" spans="21:115">
      <c r="U664" s="89" t="s">
        <v>431</v>
      </c>
      <c r="V664" s="89" t="s">
        <v>432</v>
      </c>
      <c r="W664" s="89" t="s">
        <v>41</v>
      </c>
      <c r="X664" s="89"/>
      <c r="Y664" s="89"/>
      <c r="Z664" s="89"/>
      <c r="AA664" s="89">
        <v>9450</v>
      </c>
      <c r="AB664" s="89">
        <v>59977.52</v>
      </c>
      <c r="AC664" s="89">
        <v>55277.05</v>
      </c>
      <c r="AD664" s="89"/>
      <c r="AE664" s="89"/>
      <c r="AF664" s="89"/>
      <c r="AG664" s="100"/>
      <c r="AH664" s="100">
        <v>6.3468275132275132</v>
      </c>
      <c r="AI664" s="100"/>
      <c r="AJ664" s="100">
        <v>5.8494232804232809</v>
      </c>
      <c r="CU664" s="81">
        <v>5.527814814814815</v>
      </c>
    </row>
    <row r="665" spans="21:115">
      <c r="U665" s="89" t="s">
        <v>431</v>
      </c>
      <c r="V665" s="89" t="s">
        <v>432</v>
      </c>
      <c r="W665" s="89" t="s">
        <v>44</v>
      </c>
      <c r="X665" s="89">
        <v>2340</v>
      </c>
      <c r="Y665" s="89">
        <v>13051.87</v>
      </c>
      <c r="Z665" s="89">
        <v>11091.6</v>
      </c>
      <c r="AA665" s="89"/>
      <c r="AB665" s="89"/>
      <c r="AC665" s="89"/>
      <c r="AD665" s="89">
        <v>-100</v>
      </c>
      <c r="AE665" s="89">
        <v>-100</v>
      </c>
      <c r="AF665" s="89">
        <v>-100</v>
      </c>
      <c r="AG665" s="100">
        <v>5.5777222222222225</v>
      </c>
      <c r="AH665" s="100"/>
      <c r="AI665" s="100">
        <v>4.74</v>
      </c>
      <c r="AJ665" s="100"/>
      <c r="CT665" s="81">
        <v>4.4067874251497008</v>
      </c>
    </row>
    <row r="666" spans="21:115">
      <c r="U666" s="89" t="s">
        <v>431</v>
      </c>
      <c r="V666" s="89" t="s">
        <v>432</v>
      </c>
      <c r="W666" s="89" t="s">
        <v>84</v>
      </c>
      <c r="X666" s="89">
        <v>13990</v>
      </c>
      <c r="Y666" s="89">
        <v>72546.16</v>
      </c>
      <c r="Z666" s="89">
        <v>61143.17</v>
      </c>
      <c r="AA666" s="89"/>
      <c r="AB666" s="89"/>
      <c r="AC666" s="89"/>
      <c r="AD666" s="89">
        <v>-100</v>
      </c>
      <c r="AE666" s="89">
        <v>-100</v>
      </c>
      <c r="AF666" s="89">
        <v>-100</v>
      </c>
      <c r="AG666" s="100">
        <v>5.1855725518227311</v>
      </c>
      <c r="AH666" s="100"/>
      <c r="AI666" s="100">
        <v>4.3704910650464619</v>
      </c>
      <c r="AJ666" s="100"/>
      <c r="CT666" s="81">
        <v>7.9057689292090174</v>
      </c>
      <c r="CU666" s="81">
        <v>8.1575143713125513</v>
      </c>
    </row>
    <row r="667" spans="21:115">
      <c r="U667" s="89" t="s">
        <v>431</v>
      </c>
      <c r="V667" s="89" t="s">
        <v>432</v>
      </c>
      <c r="W667" s="89" t="s">
        <v>525</v>
      </c>
      <c r="X667" s="89">
        <v>1120</v>
      </c>
      <c r="Y667" s="89">
        <v>5849.24</v>
      </c>
      <c r="Z667" s="89">
        <v>5035.8599999999997</v>
      </c>
      <c r="AA667" s="89"/>
      <c r="AB667" s="89"/>
      <c r="AC667" s="89"/>
      <c r="AD667" s="89">
        <v>-100</v>
      </c>
      <c r="AE667" s="89">
        <v>-100</v>
      </c>
      <c r="AF667" s="89">
        <v>-100</v>
      </c>
      <c r="AG667" s="100">
        <v>5.2225357142857138</v>
      </c>
      <c r="AH667" s="100"/>
      <c r="AI667" s="100">
        <v>4.4963035714285713</v>
      </c>
      <c r="AJ667" s="100"/>
      <c r="CT667" s="81">
        <v>7.88</v>
      </c>
    </row>
    <row r="668" spans="21:115">
      <c r="U668" s="89" t="s">
        <v>433</v>
      </c>
      <c r="V668" s="89" t="s">
        <v>625</v>
      </c>
      <c r="W668" s="89" t="s">
        <v>133</v>
      </c>
      <c r="X668" s="89">
        <v>336</v>
      </c>
      <c r="Y668" s="89">
        <v>3161.76</v>
      </c>
      <c r="Z668" s="89">
        <v>2722.09</v>
      </c>
      <c r="AA668" s="89"/>
      <c r="AB668" s="89"/>
      <c r="AC668" s="89"/>
      <c r="AD668" s="89">
        <v>-100</v>
      </c>
      <c r="AE668" s="89">
        <v>-100</v>
      </c>
      <c r="AF668" s="89">
        <v>-100</v>
      </c>
      <c r="AG668" s="100">
        <v>9.41</v>
      </c>
      <c r="AH668" s="100"/>
      <c r="AI668" s="100">
        <v>8.1014583333333334</v>
      </c>
      <c r="AJ668" s="100"/>
      <c r="CU668" s="81">
        <v>9.2510400000000015</v>
      </c>
    </row>
    <row r="669" spans="21:115">
      <c r="U669" s="89" t="s">
        <v>433</v>
      </c>
      <c r="V669" s="89" t="s">
        <v>625</v>
      </c>
      <c r="W669" s="89" t="s">
        <v>53</v>
      </c>
      <c r="X669" s="89"/>
      <c r="Y669" s="89"/>
      <c r="Z669" s="89"/>
      <c r="AA669" s="89">
        <v>150</v>
      </c>
      <c r="AB669" s="89">
        <v>1037.97</v>
      </c>
      <c r="AC669" s="89">
        <v>952.87</v>
      </c>
      <c r="AD669" s="89"/>
      <c r="AE669" s="89"/>
      <c r="AF669" s="89"/>
      <c r="AG669" s="100"/>
      <c r="AH669" s="100">
        <v>6.9198000000000004</v>
      </c>
      <c r="AI669" s="100"/>
      <c r="AJ669" s="100">
        <v>6.3524666666666665</v>
      </c>
      <c r="CU669" s="81">
        <v>7.2573188888888893</v>
      </c>
    </row>
    <row r="670" spans="21:115">
      <c r="U670" s="89" t="s">
        <v>433</v>
      </c>
      <c r="V670" s="89" t="s">
        <v>625</v>
      </c>
      <c r="W670" s="89" t="s">
        <v>55</v>
      </c>
      <c r="X670" s="89"/>
      <c r="Y670" s="89"/>
      <c r="Z670" s="89"/>
      <c r="AA670" s="89">
        <v>1920</v>
      </c>
      <c r="AB670" s="89">
        <v>12142.29</v>
      </c>
      <c r="AC670" s="89">
        <v>11146.8</v>
      </c>
      <c r="AD670" s="89"/>
      <c r="AE670" s="89"/>
      <c r="AF670" s="89"/>
      <c r="AG670" s="100"/>
      <c r="AH670" s="100">
        <v>6.3241093750000008</v>
      </c>
      <c r="AI670" s="100"/>
      <c r="AJ670" s="100">
        <v>5.805625</v>
      </c>
      <c r="CT670" s="81">
        <v>7.3893080591858196</v>
      </c>
      <c r="CU670" s="81">
        <v>7.3947013607944099</v>
      </c>
    </row>
    <row r="671" spans="21:115">
      <c r="U671" s="89" t="s">
        <v>433</v>
      </c>
      <c r="V671" s="89" t="s">
        <v>625</v>
      </c>
      <c r="W671" s="89" t="s">
        <v>42</v>
      </c>
      <c r="X671" s="89"/>
      <c r="Y671" s="89"/>
      <c r="Z671" s="89"/>
      <c r="AA671" s="89">
        <v>450</v>
      </c>
      <c r="AB671" s="89">
        <v>3544.75</v>
      </c>
      <c r="AC671" s="89">
        <v>3251.73</v>
      </c>
      <c r="AD671" s="89"/>
      <c r="AE671" s="89"/>
      <c r="AF671" s="89"/>
      <c r="AG671" s="100"/>
      <c r="AH671" s="100">
        <v>7.8772222222222226</v>
      </c>
      <c r="AI671" s="100"/>
      <c r="AJ671" s="100">
        <v>7.2260666666666671</v>
      </c>
      <c r="CT671" s="81">
        <v>7.6905999999999999</v>
      </c>
    </row>
    <row r="672" spans="21:115">
      <c r="U672" s="89" t="s">
        <v>441</v>
      </c>
      <c r="V672" s="89" t="s">
        <v>307</v>
      </c>
      <c r="W672" s="89" t="s">
        <v>47</v>
      </c>
      <c r="X672" s="89">
        <v>32</v>
      </c>
      <c r="Y672" s="89">
        <v>366.71</v>
      </c>
      <c r="Z672" s="89">
        <v>313.58999999999997</v>
      </c>
      <c r="AA672" s="89">
        <v>439</v>
      </c>
      <c r="AB672" s="89">
        <v>5216.17</v>
      </c>
      <c r="AC672" s="89">
        <v>4796.66</v>
      </c>
      <c r="AD672" s="89">
        <v>1271.875</v>
      </c>
      <c r="AE672" s="89">
        <v>1322.4237135611247</v>
      </c>
      <c r="AF672" s="89">
        <v>1429.5959692592239</v>
      </c>
      <c r="AG672" s="100">
        <v>11.459687499999999</v>
      </c>
      <c r="AH672" s="100">
        <v>11.881936218678815</v>
      </c>
      <c r="AI672" s="100">
        <v>9.7996874999999992</v>
      </c>
      <c r="AJ672" s="100">
        <v>10.926332574031891</v>
      </c>
      <c r="CV672" s="81" t="s">
        <v>279</v>
      </c>
      <c r="CW672" s="81" t="s">
        <v>447</v>
      </c>
      <c r="CX672" s="81" t="s">
        <v>94</v>
      </c>
      <c r="DB672" s="81">
        <v>10000</v>
      </c>
      <c r="DC672" s="81">
        <v>31593.48</v>
      </c>
      <c r="DD672" s="81">
        <v>28908</v>
      </c>
      <c r="DI672" s="81">
        <v>3.159348</v>
      </c>
      <c r="DK672" s="81">
        <v>2.8908</v>
      </c>
    </row>
    <row r="673" spans="21:115">
      <c r="U673" s="89" t="s">
        <v>441</v>
      </c>
      <c r="V673" s="89" t="s">
        <v>307</v>
      </c>
      <c r="W673" s="89" t="s">
        <v>134</v>
      </c>
      <c r="X673" s="89"/>
      <c r="Y673" s="89"/>
      <c r="Z673" s="89"/>
      <c r="AA673" s="89">
        <v>600</v>
      </c>
      <c r="AB673" s="89">
        <v>8794.42</v>
      </c>
      <c r="AC673" s="89">
        <v>8129.67</v>
      </c>
      <c r="AD673" s="89"/>
      <c r="AE673" s="89"/>
      <c r="AF673" s="89"/>
      <c r="AG673" s="100"/>
      <c r="AH673" s="100">
        <v>14.657366666666666</v>
      </c>
      <c r="AI673" s="100"/>
      <c r="AJ673" s="100">
        <v>13.54945</v>
      </c>
      <c r="CV673" s="81" t="s">
        <v>279</v>
      </c>
      <c r="CW673" s="81" t="s">
        <v>447</v>
      </c>
      <c r="CX673" s="81" t="s">
        <v>70</v>
      </c>
      <c r="CY673" s="81">
        <v>6000</v>
      </c>
      <c r="CZ673" s="81">
        <v>19438.37</v>
      </c>
      <c r="DA673" s="81">
        <v>16743.73</v>
      </c>
      <c r="DB673" s="81">
        <v>70951</v>
      </c>
      <c r="DC673" s="81">
        <v>226166.06</v>
      </c>
      <c r="DD673" s="81">
        <v>208606.92</v>
      </c>
      <c r="DE673" s="81">
        <v>1082.5166666666667</v>
      </c>
      <c r="DF673" s="81">
        <v>1063.5032155473941</v>
      </c>
      <c r="DG673" s="81">
        <v>1145.8808162816767</v>
      </c>
      <c r="DH673" s="81">
        <v>3.2397283333333333</v>
      </c>
      <c r="DI673" s="81">
        <v>3.1876373835463911</v>
      </c>
      <c r="DJ673" s="81">
        <v>2.7906216666666666</v>
      </c>
      <c r="DK673" s="81">
        <v>2.9401547546898565</v>
      </c>
    </row>
    <row r="674" spans="21:115">
      <c r="U674" s="89" t="s">
        <v>441</v>
      </c>
      <c r="V674" s="89" t="s">
        <v>307</v>
      </c>
      <c r="W674" s="89" t="s">
        <v>62</v>
      </c>
      <c r="X674" s="89">
        <v>4402.45</v>
      </c>
      <c r="Y674" s="89">
        <v>60507.519999999997</v>
      </c>
      <c r="Z674" s="89">
        <v>52109.14</v>
      </c>
      <c r="AA674" s="89">
        <v>6942</v>
      </c>
      <c r="AB674" s="89">
        <v>90446.52</v>
      </c>
      <c r="AC674" s="89">
        <v>83144.97</v>
      </c>
      <c r="AD674" s="89">
        <v>57.684925439244068</v>
      </c>
      <c r="AE674" s="89">
        <v>49.479800196735894</v>
      </c>
      <c r="AF674" s="89">
        <v>59.559282690138431</v>
      </c>
      <c r="AG674" s="100">
        <v>13.744056150552533</v>
      </c>
      <c r="AH674" s="100">
        <v>13.028885047536734</v>
      </c>
      <c r="AI674" s="100">
        <v>11.836395643334962</v>
      </c>
      <c r="AJ674" s="100">
        <v>11.97709161624892</v>
      </c>
      <c r="CV674" s="81" t="s">
        <v>279</v>
      </c>
      <c r="CW674" s="81" t="s">
        <v>447</v>
      </c>
      <c r="CX674" s="81" t="s">
        <v>66</v>
      </c>
      <c r="CY674" s="81">
        <v>18078</v>
      </c>
      <c r="CZ674" s="81">
        <v>58718.41</v>
      </c>
      <c r="DA674" s="81">
        <v>50264.1</v>
      </c>
      <c r="DB674" s="81">
        <v>43476</v>
      </c>
      <c r="DC674" s="81">
        <v>140002.07999999999</v>
      </c>
      <c r="DD674" s="81">
        <v>128885.39</v>
      </c>
      <c r="DE674" s="81">
        <v>140.49120477928975</v>
      </c>
      <c r="DF674" s="81">
        <v>138.4296168782499</v>
      </c>
      <c r="DG674" s="81">
        <v>156.41638863522874</v>
      </c>
      <c r="DH674" s="81">
        <v>3.2480589666998565</v>
      </c>
      <c r="DI674" s="81">
        <v>3.2202152911951418</v>
      </c>
      <c r="DJ674" s="81">
        <v>2.7804015930965815</v>
      </c>
      <c r="DK674" s="81">
        <v>2.9645181249424968</v>
      </c>
    </row>
    <row r="675" spans="21:115">
      <c r="U675" s="89" t="s">
        <v>441</v>
      </c>
      <c r="V675" s="89" t="s">
        <v>307</v>
      </c>
      <c r="W675" s="89" t="s">
        <v>53</v>
      </c>
      <c r="X675" s="89">
        <v>15642</v>
      </c>
      <c r="Y675" s="89">
        <v>200108.56</v>
      </c>
      <c r="Z675" s="89">
        <v>170978.37</v>
      </c>
      <c r="AA675" s="89">
        <v>19026</v>
      </c>
      <c r="AB675" s="89">
        <v>235874.98</v>
      </c>
      <c r="AC675" s="89">
        <v>216717.06</v>
      </c>
      <c r="AD675" s="89">
        <v>21.634062140391254</v>
      </c>
      <c r="AE675" s="89">
        <v>17.873508259716633</v>
      </c>
      <c r="AF675" s="89">
        <v>26.751155716363421</v>
      </c>
      <c r="AG675" s="100">
        <v>12.793029024421429</v>
      </c>
      <c r="AH675" s="100">
        <v>12.397507621150005</v>
      </c>
      <c r="AI675" s="100">
        <v>10.93072305331799</v>
      </c>
      <c r="AJ675" s="100">
        <v>11.390573951434879</v>
      </c>
      <c r="CV675" s="81" t="s">
        <v>279</v>
      </c>
      <c r="CW675" s="81" t="s">
        <v>447</v>
      </c>
      <c r="CX675" s="81" t="s">
        <v>345</v>
      </c>
      <c r="CY675" s="81">
        <v>1200</v>
      </c>
      <c r="CZ675" s="81">
        <v>4409.7700000000004</v>
      </c>
      <c r="DA675" s="81">
        <v>3720</v>
      </c>
      <c r="DB675" s="81">
        <v>6306</v>
      </c>
      <c r="DC675" s="81">
        <v>20704.099999999999</v>
      </c>
      <c r="DD675" s="81">
        <v>19005.41</v>
      </c>
      <c r="DE675" s="81">
        <v>425.5</v>
      </c>
      <c r="DF675" s="81">
        <v>369.50521228998326</v>
      </c>
      <c r="DG675" s="81">
        <v>410.89811827956987</v>
      </c>
      <c r="DH675" s="81">
        <v>3.6748083333333339</v>
      </c>
      <c r="DI675" s="81">
        <v>3.2832381858547413</v>
      </c>
      <c r="DJ675" s="81">
        <v>3.1</v>
      </c>
      <c r="DK675" s="81">
        <v>3.013861401839518</v>
      </c>
    </row>
    <row r="676" spans="21:115">
      <c r="U676" s="89" t="s">
        <v>441</v>
      </c>
      <c r="V676" s="89" t="s">
        <v>307</v>
      </c>
      <c r="W676" s="89" t="s">
        <v>55</v>
      </c>
      <c r="X676" s="89"/>
      <c r="Y676" s="89"/>
      <c r="Z676" s="89"/>
      <c r="AA676" s="89">
        <v>1000</v>
      </c>
      <c r="AB676" s="89">
        <v>11982.38</v>
      </c>
      <c r="AC676" s="89">
        <v>11000</v>
      </c>
      <c r="AD676" s="89"/>
      <c r="AE676" s="89"/>
      <c r="AF676" s="89"/>
      <c r="AG676" s="100"/>
      <c r="AH676" s="100">
        <v>11.982379999999999</v>
      </c>
      <c r="AI676" s="100"/>
      <c r="AJ676" s="100">
        <v>11</v>
      </c>
      <c r="CV676" s="81" t="s">
        <v>279</v>
      </c>
      <c r="CW676" s="81" t="s">
        <v>447</v>
      </c>
      <c r="CX676" s="81" t="s">
        <v>65</v>
      </c>
      <c r="CY676" s="81">
        <v>300</v>
      </c>
      <c r="CZ676" s="81">
        <v>1230.3900000000001</v>
      </c>
      <c r="DA676" s="81">
        <v>1063.78</v>
      </c>
      <c r="DE676" s="81">
        <v>-100</v>
      </c>
      <c r="DF676" s="81">
        <v>-100</v>
      </c>
      <c r="DG676" s="81">
        <v>-100</v>
      </c>
      <c r="DH676" s="81">
        <v>4.1013000000000002</v>
      </c>
      <c r="DJ676" s="81">
        <v>3.5459333333333332</v>
      </c>
    </row>
    <row r="677" spans="21:115">
      <c r="U677" s="89" t="s">
        <v>441</v>
      </c>
      <c r="V677" s="89" t="s">
        <v>307</v>
      </c>
      <c r="W677" s="89" t="s">
        <v>41</v>
      </c>
      <c r="X677" s="89">
        <v>422501</v>
      </c>
      <c r="Y677" s="89">
        <v>4692955.24</v>
      </c>
      <c r="Z677" s="89">
        <v>4025245.9</v>
      </c>
      <c r="AA677" s="89">
        <v>453826</v>
      </c>
      <c r="AB677" s="89">
        <v>5174695.5</v>
      </c>
      <c r="AC677" s="89">
        <v>4760471.1399999997</v>
      </c>
      <c r="AD677" s="89">
        <v>7.4141836350683192</v>
      </c>
      <c r="AE677" s="89">
        <v>10.265179090009811</v>
      </c>
      <c r="AF677" s="89">
        <v>18.265349701989628</v>
      </c>
      <c r="AG677" s="100">
        <v>11.107560076780883</v>
      </c>
      <c r="AH677" s="100">
        <v>11.402377783555812</v>
      </c>
      <c r="AI677" s="100">
        <v>9.527186681214955</v>
      </c>
      <c r="AJ677" s="100">
        <v>10.489639509415502</v>
      </c>
      <c r="CV677" s="81" t="s">
        <v>281</v>
      </c>
      <c r="CW677" s="81" t="s">
        <v>282</v>
      </c>
      <c r="CX677" s="81" t="s">
        <v>60</v>
      </c>
      <c r="CY677" s="81">
        <v>15000</v>
      </c>
      <c r="CZ677" s="81">
        <v>96563.16</v>
      </c>
      <c r="DA677" s="81">
        <v>85450</v>
      </c>
      <c r="DE677" s="81">
        <v>-100</v>
      </c>
      <c r="DF677" s="81">
        <v>-100</v>
      </c>
      <c r="DG677" s="81">
        <v>-100</v>
      </c>
      <c r="DH677" s="81">
        <v>6.4375439999999999</v>
      </c>
      <c r="DJ677" s="81">
        <v>5.6966666666666663</v>
      </c>
    </row>
    <row r="678" spans="21:115">
      <c r="U678" s="89" t="s">
        <v>441</v>
      </c>
      <c r="V678" s="89" t="s">
        <v>307</v>
      </c>
      <c r="W678" s="89" t="s">
        <v>44</v>
      </c>
      <c r="X678" s="89">
        <v>826</v>
      </c>
      <c r="Y678" s="89">
        <v>10383.66</v>
      </c>
      <c r="Z678" s="89">
        <v>8966.0300000000007</v>
      </c>
      <c r="AA678" s="89">
        <v>1250</v>
      </c>
      <c r="AB678" s="89">
        <v>16125.56</v>
      </c>
      <c r="AC678" s="89">
        <v>14782.13</v>
      </c>
      <c r="AD678" s="89">
        <v>51.331719128329297</v>
      </c>
      <c r="AE678" s="89">
        <v>55.29745773648213</v>
      </c>
      <c r="AF678" s="89">
        <v>64.868174654780304</v>
      </c>
      <c r="AG678" s="100">
        <v>12.571016949152542</v>
      </c>
      <c r="AH678" s="100">
        <v>12.900447999999999</v>
      </c>
      <c r="AI678" s="100">
        <v>10.854757869249395</v>
      </c>
      <c r="AJ678" s="100">
        <v>11.825704</v>
      </c>
      <c r="CV678" s="81" t="s">
        <v>281</v>
      </c>
      <c r="CW678" s="81" t="s">
        <v>282</v>
      </c>
      <c r="CX678" s="81" t="s">
        <v>94</v>
      </c>
      <c r="CY678" s="81">
        <v>20</v>
      </c>
      <c r="CZ678" s="81">
        <v>72.63</v>
      </c>
      <c r="DA678" s="81">
        <v>61.72</v>
      </c>
      <c r="DE678" s="81">
        <v>-100</v>
      </c>
      <c r="DF678" s="81">
        <v>-100</v>
      </c>
      <c r="DG678" s="81">
        <v>-100</v>
      </c>
      <c r="DH678" s="81">
        <v>3.6315</v>
      </c>
      <c r="DJ678" s="81">
        <v>3.0859999999999999</v>
      </c>
    </row>
    <row r="679" spans="21:115">
      <c r="U679" s="89" t="s">
        <v>441</v>
      </c>
      <c r="V679" s="89" t="s">
        <v>307</v>
      </c>
      <c r="W679" s="89" t="s">
        <v>56</v>
      </c>
      <c r="X679" s="89"/>
      <c r="Y679" s="89"/>
      <c r="Z679" s="89"/>
      <c r="AA679" s="89">
        <v>120</v>
      </c>
      <c r="AB679" s="89">
        <v>1274</v>
      </c>
      <c r="AC679" s="89">
        <v>1170.19</v>
      </c>
      <c r="AD679" s="89"/>
      <c r="AE679" s="89"/>
      <c r="AF679" s="89"/>
      <c r="AG679" s="100"/>
      <c r="AH679" s="100">
        <v>10.616666666666667</v>
      </c>
      <c r="AI679" s="100"/>
      <c r="AJ679" s="100">
        <v>9.7515833333333344</v>
      </c>
      <c r="CV679" s="81" t="s">
        <v>281</v>
      </c>
      <c r="CW679" s="81" t="s">
        <v>282</v>
      </c>
      <c r="CX679" s="81" t="s">
        <v>70</v>
      </c>
      <c r="CY679" s="81">
        <v>48685</v>
      </c>
      <c r="CZ679" s="81">
        <v>161424.76</v>
      </c>
      <c r="DA679" s="81">
        <v>137524.19</v>
      </c>
      <c r="DE679" s="81">
        <v>-100</v>
      </c>
      <c r="DF679" s="81">
        <v>-100</v>
      </c>
      <c r="DG679" s="81">
        <v>-100</v>
      </c>
      <c r="DH679" s="81">
        <v>3.3156980589503955</v>
      </c>
      <c r="DJ679" s="81">
        <v>2.8247753928314676</v>
      </c>
    </row>
    <row r="680" spans="21:115">
      <c r="U680" s="89" t="s">
        <v>441</v>
      </c>
      <c r="V680" s="89" t="s">
        <v>307</v>
      </c>
      <c r="W680" s="89" t="s">
        <v>42</v>
      </c>
      <c r="X680" s="89">
        <v>24159</v>
      </c>
      <c r="Y680" s="89">
        <v>265732.67</v>
      </c>
      <c r="Z680" s="89">
        <v>230184.88</v>
      </c>
      <c r="AA680" s="89">
        <v>13560</v>
      </c>
      <c r="AB680" s="89">
        <v>157217.79</v>
      </c>
      <c r="AC680" s="89">
        <v>144817</v>
      </c>
      <c r="AD680" s="89">
        <v>-43.871849000372535</v>
      </c>
      <c r="AE680" s="89">
        <v>-40.836107957670386</v>
      </c>
      <c r="AF680" s="89">
        <v>-37.086658341764235</v>
      </c>
      <c r="AG680" s="100">
        <v>10.999324061426384</v>
      </c>
      <c r="AH680" s="100">
        <v>11.594232300884956</v>
      </c>
      <c r="AI680" s="100">
        <v>9.5279142348607149</v>
      </c>
      <c r="AJ680" s="100">
        <v>10.6797197640118</v>
      </c>
      <c r="CV680" s="81" t="s">
        <v>281</v>
      </c>
      <c r="CW680" s="81" t="s">
        <v>282</v>
      </c>
      <c r="CX680" s="81" t="s">
        <v>66</v>
      </c>
      <c r="CY680" s="81">
        <v>34320</v>
      </c>
      <c r="CZ680" s="81">
        <v>109047.98</v>
      </c>
      <c r="DA680" s="81">
        <v>94379.97</v>
      </c>
      <c r="DE680" s="81">
        <v>-100</v>
      </c>
      <c r="DF680" s="81">
        <v>-100</v>
      </c>
      <c r="DG680" s="81">
        <v>-100</v>
      </c>
      <c r="DH680" s="81">
        <v>3.1773886946386947</v>
      </c>
      <c r="DJ680" s="81">
        <v>2.7499991258741261</v>
      </c>
    </row>
    <row r="681" spans="21:115">
      <c r="U681" s="89" t="s">
        <v>441</v>
      </c>
      <c r="V681" s="89" t="s">
        <v>307</v>
      </c>
      <c r="W681" s="89" t="s">
        <v>66</v>
      </c>
      <c r="X681" s="89">
        <v>310</v>
      </c>
      <c r="Y681" s="89">
        <v>3534.98</v>
      </c>
      <c r="Z681" s="89">
        <v>3037.97</v>
      </c>
      <c r="AA681" s="89">
        <v>1004</v>
      </c>
      <c r="AB681" s="89">
        <v>12626.24</v>
      </c>
      <c r="AC681" s="89">
        <v>11611.58</v>
      </c>
      <c r="AD681" s="89">
        <v>223.87096774193549</v>
      </c>
      <c r="AE681" s="89">
        <v>257.17995575646819</v>
      </c>
      <c r="AF681" s="89">
        <v>282.2150975816088</v>
      </c>
      <c r="AG681" s="100">
        <v>11.403161290322581</v>
      </c>
      <c r="AH681" s="100">
        <v>12.57593625498008</v>
      </c>
      <c r="AI681" s="100">
        <v>9.7999032258064513</v>
      </c>
      <c r="AJ681" s="100">
        <v>11.565318725099601</v>
      </c>
      <c r="CV681" s="81" t="s">
        <v>281</v>
      </c>
      <c r="CW681" s="81" t="s">
        <v>282</v>
      </c>
      <c r="CX681" s="81" t="s">
        <v>345</v>
      </c>
      <c r="CY681" s="81">
        <v>2394</v>
      </c>
      <c r="CZ681" s="81">
        <v>9005.3799999999992</v>
      </c>
      <c r="DA681" s="81">
        <v>7780.5</v>
      </c>
      <c r="DE681" s="81">
        <v>-100</v>
      </c>
      <c r="DF681" s="81">
        <v>-100</v>
      </c>
      <c r="DG681" s="81">
        <v>-100</v>
      </c>
      <c r="DH681" s="81">
        <v>3.7616457811194648</v>
      </c>
      <c r="DJ681" s="81">
        <v>3.25</v>
      </c>
    </row>
    <row r="682" spans="21:115">
      <c r="U682" s="89" t="s">
        <v>441</v>
      </c>
      <c r="V682" s="89" t="s">
        <v>307</v>
      </c>
      <c r="W682" s="89" t="s">
        <v>65</v>
      </c>
      <c r="X682" s="89">
        <v>310</v>
      </c>
      <c r="Y682" s="89">
        <v>3352.42</v>
      </c>
      <c r="Z682" s="89">
        <v>2894.45</v>
      </c>
      <c r="AA682" s="89">
        <v>270</v>
      </c>
      <c r="AB682" s="89">
        <v>2859.2</v>
      </c>
      <c r="AC682" s="89">
        <v>2628.82</v>
      </c>
      <c r="AD682" s="89">
        <v>-12.903225806451612</v>
      </c>
      <c r="AE682" s="89">
        <v>-14.712357043568534</v>
      </c>
      <c r="AF682" s="89">
        <v>-9.17721846983018</v>
      </c>
      <c r="AG682" s="100">
        <v>10.81425806451613</v>
      </c>
      <c r="AH682" s="100">
        <v>10.589629629629629</v>
      </c>
      <c r="AI682" s="100">
        <v>9.3369354838709668</v>
      </c>
      <c r="AJ682" s="100">
        <v>9.7363703703703717</v>
      </c>
      <c r="CV682" s="81" t="s">
        <v>425</v>
      </c>
      <c r="CW682" s="81" t="s">
        <v>624</v>
      </c>
      <c r="CX682" s="81" t="s">
        <v>47</v>
      </c>
      <c r="CY682" s="81">
        <v>14945</v>
      </c>
      <c r="CZ682" s="81">
        <v>66518.080000000002</v>
      </c>
      <c r="DA682" s="81">
        <v>57804.480000000003</v>
      </c>
      <c r="DB682" s="81">
        <v>24595.200000000001</v>
      </c>
      <c r="DC682" s="81">
        <v>87704.59</v>
      </c>
      <c r="DD682" s="81">
        <v>80621.679999999993</v>
      </c>
      <c r="DE682" s="81">
        <v>64.571428571428584</v>
      </c>
      <c r="DF682" s="81">
        <v>31.850753960426992</v>
      </c>
      <c r="DG682" s="81">
        <v>39.473065063469107</v>
      </c>
      <c r="DH682" s="81">
        <v>4.4508584810973568</v>
      </c>
      <c r="DI682" s="81">
        <v>3.565923025631017</v>
      </c>
      <c r="DJ682" s="81">
        <v>3.8678139846102377</v>
      </c>
      <c r="DK682" s="81">
        <v>3.2779436638043191</v>
      </c>
    </row>
    <row r="683" spans="21:115">
      <c r="U683" s="89" t="s">
        <v>441</v>
      </c>
      <c r="V683" s="89" t="s">
        <v>307</v>
      </c>
      <c r="W683" s="89" t="s">
        <v>43</v>
      </c>
      <c r="X683" s="89"/>
      <c r="Y683" s="89"/>
      <c r="Z683" s="89"/>
      <c r="AA683" s="89">
        <v>10490</v>
      </c>
      <c r="AB683" s="89">
        <v>113815.8</v>
      </c>
      <c r="AC683" s="89">
        <v>104650.61</v>
      </c>
      <c r="AD683" s="89"/>
      <c r="AE683" s="89"/>
      <c r="AF683" s="89"/>
      <c r="AG683" s="100"/>
      <c r="AH683" s="100">
        <v>10.849933269780744</v>
      </c>
      <c r="AI683" s="100"/>
      <c r="AJ683" s="100">
        <v>9.9762259294566249</v>
      </c>
      <c r="CV683" s="81" t="s">
        <v>425</v>
      </c>
      <c r="CW683" s="81" t="s">
        <v>624</v>
      </c>
      <c r="CX683" s="81" t="s">
        <v>133</v>
      </c>
      <c r="CY683" s="81">
        <v>25000</v>
      </c>
      <c r="CZ683" s="81">
        <v>85114.89</v>
      </c>
      <c r="DA683" s="81">
        <v>74502.179999999993</v>
      </c>
      <c r="DE683" s="81">
        <v>-100</v>
      </c>
      <c r="DF683" s="81">
        <v>-100</v>
      </c>
      <c r="DG683" s="81">
        <v>-100</v>
      </c>
      <c r="DH683" s="81">
        <v>3.4045955999999999</v>
      </c>
      <c r="DJ683" s="81">
        <v>2.9800871999999998</v>
      </c>
    </row>
    <row r="684" spans="21:115">
      <c r="U684" s="89" t="s">
        <v>452</v>
      </c>
      <c r="V684" s="89" t="s">
        <v>314</v>
      </c>
      <c r="W684" s="89" t="s">
        <v>47</v>
      </c>
      <c r="X684" s="89">
        <v>5090</v>
      </c>
      <c r="Y684" s="89">
        <v>58315.94</v>
      </c>
      <c r="Z684" s="89">
        <v>49754.8</v>
      </c>
      <c r="AA684" s="89">
        <v>7440</v>
      </c>
      <c r="AB684" s="89">
        <v>69706.64</v>
      </c>
      <c r="AC684" s="89">
        <v>63931.199999999997</v>
      </c>
      <c r="AD684" s="89">
        <v>46.168958742632611</v>
      </c>
      <c r="AE684" s="89">
        <v>19.532738390224004</v>
      </c>
      <c r="AF684" s="89">
        <v>28.492527354144716</v>
      </c>
      <c r="AG684" s="100">
        <v>11.456962671905698</v>
      </c>
      <c r="AH684" s="100">
        <v>9.369172043010753</v>
      </c>
      <c r="AI684" s="100">
        <v>9.7750098231827121</v>
      </c>
      <c r="AJ684" s="100">
        <v>8.5929032258064506</v>
      </c>
      <c r="CV684" s="81" t="s">
        <v>425</v>
      </c>
      <c r="CW684" s="81" t="s">
        <v>624</v>
      </c>
      <c r="CX684" s="81" t="s">
        <v>53</v>
      </c>
      <c r="DB684" s="81">
        <v>1470.96</v>
      </c>
      <c r="DC684" s="81">
        <v>5981.25</v>
      </c>
      <c r="DD684" s="81">
        <v>5490.87</v>
      </c>
      <c r="DI684" s="81">
        <v>4.0662220590634686</v>
      </c>
      <c r="DK684" s="81">
        <v>3.7328479360417686</v>
      </c>
    </row>
    <row r="685" spans="21:115">
      <c r="U685" s="89" t="s">
        <v>452</v>
      </c>
      <c r="V685" s="89" t="s">
        <v>314</v>
      </c>
      <c r="W685" s="89" t="s">
        <v>93</v>
      </c>
      <c r="X685" s="89"/>
      <c r="Y685" s="89"/>
      <c r="Z685" s="89"/>
      <c r="AA685" s="89">
        <v>11385</v>
      </c>
      <c r="AB685" s="89">
        <v>138141.29</v>
      </c>
      <c r="AC685" s="89">
        <v>127773.7</v>
      </c>
      <c r="AD685" s="89"/>
      <c r="AE685" s="89"/>
      <c r="AF685" s="89"/>
      <c r="AG685" s="100"/>
      <c r="AH685" s="100">
        <v>12.133622310057094</v>
      </c>
      <c r="AI685" s="100"/>
      <c r="AJ685" s="100">
        <v>11.222986385595082</v>
      </c>
      <c r="CV685" s="81" t="s">
        <v>425</v>
      </c>
      <c r="CW685" s="81" t="s">
        <v>624</v>
      </c>
      <c r="CX685" s="81" t="s">
        <v>81</v>
      </c>
      <c r="CY685" s="81">
        <v>17600</v>
      </c>
      <c r="CZ685" s="81">
        <v>52632.12</v>
      </c>
      <c r="DA685" s="81">
        <v>46820</v>
      </c>
      <c r="DE685" s="81">
        <v>-100</v>
      </c>
      <c r="DF685" s="81">
        <v>-100</v>
      </c>
      <c r="DG685" s="81">
        <v>-100</v>
      </c>
      <c r="DH685" s="81">
        <v>2.9904613636363639</v>
      </c>
      <c r="DJ685" s="81">
        <v>2.6602272727272727</v>
      </c>
    </row>
    <row r="686" spans="21:115">
      <c r="U686" s="89" t="s">
        <v>452</v>
      </c>
      <c r="V686" s="89" t="s">
        <v>314</v>
      </c>
      <c r="W686" s="89" t="s">
        <v>133</v>
      </c>
      <c r="X686" s="89">
        <v>495</v>
      </c>
      <c r="Y686" s="89">
        <v>2752.2</v>
      </c>
      <c r="Z686" s="89">
        <v>2369.4899999999998</v>
      </c>
      <c r="AA686" s="89"/>
      <c r="AB686" s="89"/>
      <c r="AC686" s="89"/>
      <c r="AD686" s="89">
        <v>-100</v>
      </c>
      <c r="AE686" s="89">
        <v>-100</v>
      </c>
      <c r="AF686" s="89">
        <v>-100</v>
      </c>
      <c r="AG686" s="100">
        <v>5.56</v>
      </c>
      <c r="AH686" s="100"/>
      <c r="AI686" s="100">
        <v>4.786848484848484</v>
      </c>
      <c r="AJ686" s="100"/>
      <c r="CV686" s="81" t="s">
        <v>425</v>
      </c>
      <c r="CW686" s="81" t="s">
        <v>624</v>
      </c>
      <c r="CX686" s="81" t="s">
        <v>100</v>
      </c>
      <c r="CY686" s="81">
        <v>18000</v>
      </c>
      <c r="CZ686" s="81">
        <v>56526.34</v>
      </c>
      <c r="DA686" s="81">
        <v>48850</v>
      </c>
      <c r="DE686" s="81">
        <v>-100</v>
      </c>
      <c r="DF686" s="81">
        <v>-100</v>
      </c>
      <c r="DG686" s="81">
        <v>-100</v>
      </c>
      <c r="DH686" s="81">
        <v>3.140352222222222</v>
      </c>
      <c r="DJ686" s="81">
        <v>2.713888888888889</v>
      </c>
    </row>
    <row r="687" spans="21:115">
      <c r="U687" s="89" t="s">
        <v>452</v>
      </c>
      <c r="V687" s="89" t="s">
        <v>314</v>
      </c>
      <c r="W687" s="89" t="s">
        <v>134</v>
      </c>
      <c r="X687" s="89">
        <v>500</v>
      </c>
      <c r="Y687" s="89">
        <v>7807.25</v>
      </c>
      <c r="Z687" s="89">
        <v>6747.02</v>
      </c>
      <c r="AA687" s="89"/>
      <c r="AB687" s="89"/>
      <c r="AC687" s="89"/>
      <c r="AD687" s="89">
        <v>-100</v>
      </c>
      <c r="AE687" s="89">
        <v>-100</v>
      </c>
      <c r="AF687" s="89">
        <v>-100</v>
      </c>
      <c r="AG687" s="100">
        <v>15.6145</v>
      </c>
      <c r="AH687" s="100"/>
      <c r="AI687" s="100">
        <v>13.49404</v>
      </c>
      <c r="AJ687" s="100"/>
      <c r="CV687" s="81" t="s">
        <v>425</v>
      </c>
      <c r="CW687" s="81" t="s">
        <v>624</v>
      </c>
      <c r="CX687" s="81" t="s">
        <v>41</v>
      </c>
      <c r="CY687" s="81">
        <v>26420</v>
      </c>
      <c r="CZ687" s="81">
        <v>93322.48</v>
      </c>
      <c r="DA687" s="81">
        <v>80928.350000000006</v>
      </c>
      <c r="DB687" s="81">
        <v>1700</v>
      </c>
      <c r="DC687" s="81">
        <v>4943.41</v>
      </c>
      <c r="DD687" s="81">
        <v>4569.5200000000004</v>
      </c>
      <c r="DE687" s="81">
        <v>-93.565480696442094</v>
      </c>
      <c r="DF687" s="81">
        <v>-94.70287330555297</v>
      </c>
      <c r="DG687" s="81">
        <v>-94.353622679814919</v>
      </c>
      <c r="DH687" s="81">
        <v>3.5322664647993944</v>
      </c>
      <c r="DI687" s="81">
        <v>2.9078882352941178</v>
      </c>
      <c r="DJ687" s="81">
        <v>3.063147236941711</v>
      </c>
      <c r="DK687" s="81">
        <v>2.6879529411764707</v>
      </c>
    </row>
    <row r="688" spans="21:115">
      <c r="U688" s="89" t="s">
        <v>452</v>
      </c>
      <c r="V688" s="89" t="s">
        <v>314</v>
      </c>
      <c r="W688" s="89" t="s">
        <v>62</v>
      </c>
      <c r="X688" s="89">
        <v>10018</v>
      </c>
      <c r="Y688" s="89">
        <v>140080</v>
      </c>
      <c r="Z688" s="89">
        <v>120661.92</v>
      </c>
      <c r="AA688" s="89">
        <v>28034.75</v>
      </c>
      <c r="AB688" s="89">
        <v>453449.2</v>
      </c>
      <c r="AC688" s="89">
        <v>416599.11</v>
      </c>
      <c r="AD688" s="89">
        <v>179.84378119385107</v>
      </c>
      <c r="AE688" s="89">
        <v>223.70731010850943</v>
      </c>
      <c r="AF688" s="89">
        <v>245.26146277135322</v>
      </c>
      <c r="AG688" s="100">
        <v>13.982830904372131</v>
      </c>
      <c r="AH688" s="100">
        <v>16.174540525597696</v>
      </c>
      <c r="AI688" s="100">
        <v>12.044511878618486</v>
      </c>
      <c r="AJ688" s="100">
        <v>14.86009720079544</v>
      </c>
      <c r="CV688" s="81" t="s">
        <v>425</v>
      </c>
      <c r="CW688" s="81" t="s">
        <v>624</v>
      </c>
      <c r="CX688" s="81" t="s">
        <v>45</v>
      </c>
      <c r="CY688" s="81">
        <v>16240</v>
      </c>
      <c r="CZ688" s="81">
        <v>56028</v>
      </c>
      <c r="DA688" s="81">
        <v>47436.36</v>
      </c>
      <c r="DB688" s="81">
        <v>16240</v>
      </c>
      <c r="DC688" s="81">
        <v>53592</v>
      </c>
      <c r="DD688" s="81">
        <v>49149.95</v>
      </c>
      <c r="DE688" s="81">
        <v>0</v>
      </c>
      <c r="DF688" s="81">
        <v>-4.3478260869565215</v>
      </c>
      <c r="DG688" s="81">
        <v>3.6123977472133117</v>
      </c>
      <c r="DH688" s="81">
        <v>3.45</v>
      </c>
      <c r="DI688" s="81">
        <v>3.3</v>
      </c>
      <c r="DJ688" s="81">
        <v>2.9209581280788179</v>
      </c>
      <c r="DK688" s="81">
        <v>3.0264747536945813</v>
      </c>
    </row>
    <row r="689" spans="21:115">
      <c r="U689" s="89" t="s">
        <v>452</v>
      </c>
      <c r="V689" s="89" t="s">
        <v>314</v>
      </c>
      <c r="W689" s="89" t="s">
        <v>53</v>
      </c>
      <c r="X689" s="89">
        <v>224569.21</v>
      </c>
      <c r="Y689" s="89">
        <v>2930001.72</v>
      </c>
      <c r="Z689" s="89">
        <v>2502184.86</v>
      </c>
      <c r="AA689" s="89">
        <v>151003.20000000001</v>
      </c>
      <c r="AB689" s="89">
        <v>1813875.04</v>
      </c>
      <c r="AC689" s="89">
        <v>1669970.42</v>
      </c>
      <c r="AD689" s="89">
        <v>-32.758725027353478</v>
      </c>
      <c r="AE689" s="89">
        <v>-38.093038389069619</v>
      </c>
      <c r="AF689" s="89">
        <v>-33.2595106502243</v>
      </c>
      <c r="AG689" s="100">
        <v>13.047210345532232</v>
      </c>
      <c r="AH689" s="100">
        <v>12.012162921050679</v>
      </c>
      <c r="AI689" s="100">
        <v>11.142154616832824</v>
      </c>
      <c r="AJ689" s="100">
        <v>11.059172388399714</v>
      </c>
      <c r="CV689" s="81" t="s">
        <v>425</v>
      </c>
      <c r="CW689" s="81" t="s">
        <v>624</v>
      </c>
      <c r="CX689" s="81" t="s">
        <v>94</v>
      </c>
      <c r="CY689" s="81">
        <v>33040</v>
      </c>
      <c r="CZ689" s="81">
        <v>111631.82</v>
      </c>
      <c r="DA689" s="81">
        <v>93772</v>
      </c>
      <c r="DE689" s="81">
        <v>-100</v>
      </c>
      <c r="DF689" s="81">
        <v>-100</v>
      </c>
      <c r="DG689" s="81">
        <v>-100</v>
      </c>
      <c r="DH689" s="81">
        <v>3.3786870460048428</v>
      </c>
      <c r="DJ689" s="81">
        <v>2.8381355932203389</v>
      </c>
    </row>
    <row r="690" spans="21:115">
      <c r="U690" s="89" t="s">
        <v>452</v>
      </c>
      <c r="V690" s="89" t="s">
        <v>314</v>
      </c>
      <c r="W690" s="89" t="s">
        <v>55</v>
      </c>
      <c r="X690" s="89">
        <v>16016</v>
      </c>
      <c r="Y690" s="89">
        <v>218683.61</v>
      </c>
      <c r="Z690" s="89">
        <v>184885.51</v>
      </c>
      <c r="AA690" s="89">
        <v>37638</v>
      </c>
      <c r="AB690" s="89">
        <v>451002.88</v>
      </c>
      <c r="AC690" s="89">
        <v>415277.99</v>
      </c>
      <c r="AD690" s="89">
        <v>135.0024975024975</v>
      </c>
      <c r="AE690" s="89">
        <v>106.23533697838627</v>
      </c>
      <c r="AF690" s="89">
        <v>124.61359465108974</v>
      </c>
      <c r="AG690" s="100">
        <v>13.654071553446553</v>
      </c>
      <c r="AH690" s="100">
        <v>11.982647324512461</v>
      </c>
      <c r="AI690" s="100">
        <v>11.543800574425575</v>
      </c>
      <c r="AJ690" s="100">
        <v>11.033476539667356</v>
      </c>
      <c r="CV690" s="81" t="s">
        <v>425</v>
      </c>
      <c r="CW690" s="81" t="s">
        <v>624</v>
      </c>
      <c r="CX690" s="81" t="s">
        <v>70</v>
      </c>
      <c r="CY690" s="81">
        <v>3215</v>
      </c>
      <c r="CZ690" s="81">
        <v>9855.8700000000008</v>
      </c>
      <c r="DA690" s="81">
        <v>8489.6</v>
      </c>
      <c r="DB690" s="81">
        <v>18000</v>
      </c>
      <c r="DC690" s="81">
        <v>54146.59</v>
      </c>
      <c r="DD690" s="81">
        <v>49677.919999999998</v>
      </c>
      <c r="DE690" s="81">
        <v>459.8755832037325</v>
      </c>
      <c r="DF690" s="81">
        <v>449.38417410132223</v>
      </c>
      <c r="DG690" s="81">
        <v>485.16208066339988</v>
      </c>
      <c r="DH690" s="81">
        <v>3.0655894245723174</v>
      </c>
      <c r="DI690" s="81">
        <v>3.0081438888888887</v>
      </c>
      <c r="DJ690" s="81">
        <v>2.6406220839813375</v>
      </c>
      <c r="DK690" s="81">
        <v>2.7598844444444444</v>
      </c>
    </row>
    <row r="691" spans="21:115">
      <c r="U691" s="89" t="s">
        <v>452</v>
      </c>
      <c r="V691" s="89" t="s">
        <v>314</v>
      </c>
      <c r="W691" s="89" t="s">
        <v>41</v>
      </c>
      <c r="X691" s="89">
        <v>104150</v>
      </c>
      <c r="Y691" s="89">
        <v>919107.39</v>
      </c>
      <c r="Z691" s="89">
        <v>786267.66</v>
      </c>
      <c r="AA691" s="89">
        <v>92835</v>
      </c>
      <c r="AB691" s="89">
        <v>985342.26</v>
      </c>
      <c r="AC691" s="89">
        <v>906445.71</v>
      </c>
      <c r="AD691" s="89">
        <v>-10.864138262121939</v>
      </c>
      <c r="AE691" s="89">
        <v>7.2064342775004775</v>
      </c>
      <c r="AF691" s="89">
        <v>15.284623304995137</v>
      </c>
      <c r="AG691" s="100">
        <v>8.8248429188670183</v>
      </c>
      <c r="AH691" s="100">
        <v>10.613909193730812</v>
      </c>
      <c r="AI691" s="100">
        <v>7.5493774363898227</v>
      </c>
      <c r="AJ691" s="100">
        <v>9.7640513814832772</v>
      </c>
      <c r="CV691" s="81" t="s">
        <v>425</v>
      </c>
      <c r="CW691" s="81" t="s">
        <v>624</v>
      </c>
      <c r="CX691" s="81" t="s">
        <v>66</v>
      </c>
      <c r="CY691" s="81">
        <v>17070</v>
      </c>
      <c r="CZ691" s="81">
        <v>68694</v>
      </c>
      <c r="DA691" s="81">
        <v>58586.58</v>
      </c>
      <c r="DE691" s="81">
        <v>-100</v>
      </c>
      <c r="DF691" s="81">
        <v>-100</v>
      </c>
      <c r="DG691" s="81">
        <v>-100</v>
      </c>
      <c r="DH691" s="81">
        <v>4.0242530755711776</v>
      </c>
      <c r="DJ691" s="81">
        <v>3.4321370826010544</v>
      </c>
    </row>
    <row r="692" spans="21:115">
      <c r="U692" s="89" t="s">
        <v>452</v>
      </c>
      <c r="V692" s="89" t="s">
        <v>314</v>
      </c>
      <c r="W692" s="89" t="s">
        <v>91</v>
      </c>
      <c r="X692" s="89">
        <v>1065</v>
      </c>
      <c r="Y692" s="89">
        <v>14876.2</v>
      </c>
      <c r="Z692" s="89">
        <v>12855.92</v>
      </c>
      <c r="AA692" s="89">
        <v>800</v>
      </c>
      <c r="AB692" s="89">
        <v>10784</v>
      </c>
      <c r="AC692" s="89">
        <v>9892.43</v>
      </c>
      <c r="AD692" s="89">
        <v>-24.88262910798122</v>
      </c>
      <c r="AE692" s="89">
        <v>-27.508369072747076</v>
      </c>
      <c r="AF692" s="89">
        <v>-23.051559126067989</v>
      </c>
      <c r="AG692" s="100">
        <v>13.968262910798122</v>
      </c>
      <c r="AH692" s="100">
        <v>13.48</v>
      </c>
      <c r="AI692" s="100">
        <v>12.071286384976526</v>
      </c>
      <c r="AJ692" s="100">
        <v>12.3655375</v>
      </c>
      <c r="CV692" s="81" t="s">
        <v>425</v>
      </c>
      <c r="CW692" s="81" t="s">
        <v>624</v>
      </c>
      <c r="CX692" s="81" t="s">
        <v>352</v>
      </c>
      <c r="DB692" s="81">
        <v>20000</v>
      </c>
      <c r="DC692" s="81">
        <v>60109.36</v>
      </c>
      <c r="DD692" s="81">
        <v>55000</v>
      </c>
      <c r="DI692" s="81">
        <v>3.005468</v>
      </c>
      <c r="DK692" s="81">
        <v>2.75</v>
      </c>
    </row>
    <row r="693" spans="21:115">
      <c r="U693" s="89" t="s">
        <v>452</v>
      </c>
      <c r="V693" s="89" t="s">
        <v>314</v>
      </c>
      <c r="W693" s="89" t="s">
        <v>60</v>
      </c>
      <c r="X693" s="89">
        <v>5000</v>
      </c>
      <c r="Y693" s="89">
        <v>58534.66</v>
      </c>
      <c r="Z693" s="89">
        <v>50395</v>
      </c>
      <c r="AA693" s="89">
        <v>2700</v>
      </c>
      <c r="AB693" s="89">
        <v>26787.77</v>
      </c>
      <c r="AC693" s="89">
        <v>24578.04</v>
      </c>
      <c r="AD693" s="89">
        <v>-46</v>
      </c>
      <c r="AE693" s="89">
        <v>-54.236054330887036</v>
      </c>
      <c r="AF693" s="89">
        <v>-51.229209246949104</v>
      </c>
      <c r="AG693" s="100">
        <v>11.706932</v>
      </c>
      <c r="AH693" s="100">
        <v>9.9213962962962956</v>
      </c>
      <c r="AI693" s="100">
        <v>10.079000000000001</v>
      </c>
      <c r="AJ693" s="100">
        <v>9.1029777777777774</v>
      </c>
      <c r="CV693" s="81" t="s">
        <v>425</v>
      </c>
      <c r="CW693" s="81" t="s">
        <v>624</v>
      </c>
      <c r="CX693" s="81" t="s">
        <v>525</v>
      </c>
      <c r="CY693" s="81">
        <v>24720</v>
      </c>
      <c r="CZ693" s="81">
        <v>84509.26</v>
      </c>
      <c r="DA693" s="81">
        <v>72251.179999999993</v>
      </c>
      <c r="DE693" s="81">
        <v>-100</v>
      </c>
      <c r="DF693" s="81">
        <v>-100</v>
      </c>
      <c r="DG693" s="81">
        <v>-100</v>
      </c>
      <c r="DH693" s="81">
        <v>3.4186593851132683</v>
      </c>
      <c r="DJ693" s="81">
        <v>2.9227823624595466</v>
      </c>
    </row>
    <row r="694" spans="21:115">
      <c r="U694" s="89" t="s">
        <v>452</v>
      </c>
      <c r="V694" s="89" t="s">
        <v>314</v>
      </c>
      <c r="W694" s="89" t="s">
        <v>42</v>
      </c>
      <c r="X694" s="89">
        <v>121216.2</v>
      </c>
      <c r="Y694" s="89">
        <v>1253722.74</v>
      </c>
      <c r="Z694" s="89">
        <v>1075249.3999999999</v>
      </c>
      <c r="AA694" s="89">
        <v>60377.8</v>
      </c>
      <c r="AB694" s="89">
        <v>616983.54</v>
      </c>
      <c r="AC694" s="89">
        <v>567257.56000000006</v>
      </c>
      <c r="AD694" s="89">
        <v>-50.189991106799248</v>
      </c>
      <c r="AE694" s="89">
        <v>-50.787879942258996</v>
      </c>
      <c r="AF694" s="89">
        <v>-47.24409425385403</v>
      </c>
      <c r="AG694" s="100">
        <v>10.3428645676073</v>
      </c>
      <c r="AH694" s="100">
        <v>10.218715156895415</v>
      </c>
      <c r="AI694" s="100">
        <v>8.870509057370219</v>
      </c>
      <c r="AJ694" s="100">
        <v>9.3951346355779783</v>
      </c>
      <c r="CV694" s="81" t="s">
        <v>438</v>
      </c>
      <c r="CW694" s="81" t="s">
        <v>626</v>
      </c>
      <c r="CX694" s="81" t="s">
        <v>42</v>
      </c>
      <c r="DB694" s="81">
        <v>500</v>
      </c>
      <c r="DC694" s="81">
        <v>2670.47</v>
      </c>
      <c r="DD694" s="81">
        <v>2450.1799999999998</v>
      </c>
      <c r="DI694" s="81">
        <v>5.3409399999999998</v>
      </c>
      <c r="DK694" s="81">
        <v>4.90036</v>
      </c>
    </row>
    <row r="695" spans="21:115">
      <c r="U695" s="89" t="s">
        <v>452</v>
      </c>
      <c r="V695" s="89" t="s">
        <v>314</v>
      </c>
      <c r="W695" s="89" t="s">
        <v>70</v>
      </c>
      <c r="X695" s="89"/>
      <c r="Y695" s="89"/>
      <c r="Z695" s="89"/>
      <c r="AA695" s="89">
        <v>740</v>
      </c>
      <c r="AB695" s="89">
        <v>4682.57</v>
      </c>
      <c r="AC695" s="89">
        <v>4305.95</v>
      </c>
      <c r="AD695" s="89"/>
      <c r="AE695" s="89"/>
      <c r="AF695" s="89"/>
      <c r="AG695" s="100"/>
      <c r="AH695" s="100">
        <v>6.3277972972972973</v>
      </c>
      <c r="AI695" s="100"/>
      <c r="AJ695" s="100">
        <v>5.8188513513513511</v>
      </c>
      <c r="CV695" s="81" t="s">
        <v>438</v>
      </c>
      <c r="CW695" s="81" t="s">
        <v>626</v>
      </c>
      <c r="CX695" s="81" t="s">
        <v>70</v>
      </c>
      <c r="CY695" s="81">
        <v>21</v>
      </c>
      <c r="CZ695" s="81">
        <v>120.22</v>
      </c>
      <c r="DA695" s="81">
        <v>100.33</v>
      </c>
      <c r="DE695" s="81">
        <v>-100</v>
      </c>
      <c r="DF695" s="81">
        <v>-100</v>
      </c>
      <c r="DG695" s="81">
        <v>-100</v>
      </c>
      <c r="DH695" s="81">
        <v>5.7247619047619045</v>
      </c>
      <c r="DJ695" s="81">
        <v>4.7776190476190479</v>
      </c>
    </row>
    <row r="696" spans="21:115">
      <c r="U696" s="89" t="s">
        <v>452</v>
      </c>
      <c r="V696" s="89" t="s">
        <v>314</v>
      </c>
      <c r="W696" s="89" t="s">
        <v>525</v>
      </c>
      <c r="X696" s="89">
        <v>560</v>
      </c>
      <c r="Y696" s="89">
        <v>5168.67</v>
      </c>
      <c r="Z696" s="89">
        <v>4449.93</v>
      </c>
      <c r="AA696" s="89"/>
      <c r="AB696" s="89"/>
      <c r="AC696" s="89"/>
      <c r="AD696" s="89">
        <v>-100</v>
      </c>
      <c r="AE696" s="89">
        <v>-100</v>
      </c>
      <c r="AF696" s="89">
        <v>-100</v>
      </c>
      <c r="AG696" s="100">
        <v>9.229767857142857</v>
      </c>
      <c r="AH696" s="100"/>
      <c r="AI696" s="100">
        <v>7.9463035714285724</v>
      </c>
      <c r="AJ696" s="100"/>
      <c r="CV696" s="81" t="s">
        <v>446</v>
      </c>
      <c r="CW696" s="81" t="s">
        <v>447</v>
      </c>
      <c r="CX696" s="81" t="s">
        <v>47</v>
      </c>
      <c r="CY696" s="81">
        <v>11200</v>
      </c>
      <c r="CZ696" s="81">
        <v>56491.55</v>
      </c>
      <c r="DA696" s="81">
        <v>48636</v>
      </c>
      <c r="DE696" s="81">
        <v>-100</v>
      </c>
      <c r="DF696" s="81">
        <v>-100</v>
      </c>
      <c r="DG696" s="81">
        <v>-100</v>
      </c>
      <c r="DH696" s="81">
        <v>5.0438883928571432</v>
      </c>
      <c r="DJ696" s="81">
        <v>4.3425000000000002</v>
      </c>
    </row>
    <row r="697" spans="21:115">
      <c r="U697" s="89" t="s">
        <v>452</v>
      </c>
      <c r="V697" s="89" t="s">
        <v>314</v>
      </c>
      <c r="W697" s="89" t="s">
        <v>43</v>
      </c>
      <c r="X697" s="89"/>
      <c r="Y697" s="89"/>
      <c r="Z697" s="89"/>
      <c r="AA697" s="89">
        <v>190</v>
      </c>
      <c r="AB697" s="89">
        <v>2463.63</v>
      </c>
      <c r="AC697" s="89">
        <v>2273.2399999999998</v>
      </c>
      <c r="AD697" s="89"/>
      <c r="AE697" s="89"/>
      <c r="AF697" s="89"/>
      <c r="AG697" s="100"/>
      <c r="AH697" s="100">
        <v>12.966473684210527</v>
      </c>
      <c r="AI697" s="100"/>
      <c r="AJ697" s="100">
        <v>11.964421052631577</v>
      </c>
      <c r="CV697" s="81" t="s">
        <v>446</v>
      </c>
      <c r="CW697" s="81" t="s">
        <v>447</v>
      </c>
      <c r="CX697" s="81" t="s">
        <v>51</v>
      </c>
      <c r="DB697" s="81">
        <v>3000</v>
      </c>
      <c r="DC697" s="81">
        <v>15558.04</v>
      </c>
      <c r="DD697" s="81">
        <v>14271.96</v>
      </c>
      <c r="DI697" s="81">
        <v>5.1860133333333334</v>
      </c>
      <c r="DK697" s="81">
        <v>4.75732</v>
      </c>
    </row>
    <row r="698" spans="21:115">
      <c r="U698" s="89" t="s">
        <v>317</v>
      </c>
      <c r="V698" s="89" t="s">
        <v>318</v>
      </c>
      <c r="W698" s="89" t="s">
        <v>42</v>
      </c>
      <c r="X698" s="89"/>
      <c r="Y698" s="89"/>
      <c r="Z698" s="89"/>
      <c r="AA698" s="89">
        <v>11408</v>
      </c>
      <c r="AB698" s="89">
        <v>45486.22</v>
      </c>
      <c r="AC698" s="89">
        <v>41880.959999999999</v>
      </c>
      <c r="AD698" s="89"/>
      <c r="AE698" s="89"/>
      <c r="AF698" s="89"/>
      <c r="AG698" s="100"/>
      <c r="AH698" s="100">
        <v>3.9872212482468443</v>
      </c>
      <c r="AI698" s="100"/>
      <c r="AJ698" s="100">
        <v>3.6711921458625527</v>
      </c>
      <c r="CV698" s="81" t="s">
        <v>446</v>
      </c>
      <c r="CW698" s="81" t="s">
        <v>447</v>
      </c>
      <c r="CX698" s="81" t="s">
        <v>41</v>
      </c>
      <c r="CY698" s="81">
        <v>2500</v>
      </c>
      <c r="CZ698" s="81">
        <v>12251.98</v>
      </c>
      <c r="DA698" s="81">
        <v>10899</v>
      </c>
      <c r="DB698" s="81">
        <v>14400</v>
      </c>
      <c r="DC698" s="81">
        <v>71472.350000000006</v>
      </c>
      <c r="DD698" s="81">
        <v>66066.55</v>
      </c>
      <c r="DE698" s="81">
        <v>476</v>
      </c>
      <c r="DF698" s="81">
        <v>483.35346613363726</v>
      </c>
      <c r="DG698" s="81">
        <v>506.17074961005596</v>
      </c>
      <c r="DH698" s="81">
        <v>4.900792</v>
      </c>
      <c r="DI698" s="81">
        <v>4.9633576388888896</v>
      </c>
      <c r="DJ698" s="81">
        <v>4.3596000000000004</v>
      </c>
      <c r="DK698" s="81">
        <v>4.5879548611111112</v>
      </c>
    </row>
    <row r="699" spans="21:115">
      <c r="U699" s="89" t="s">
        <v>317</v>
      </c>
      <c r="V699" s="89" t="s">
        <v>318</v>
      </c>
      <c r="W699" s="89" t="s">
        <v>151</v>
      </c>
      <c r="X699" s="89">
        <v>136.80000000000001</v>
      </c>
      <c r="Y699" s="89">
        <v>760.66</v>
      </c>
      <c r="Z699" s="89">
        <v>644.08000000000004</v>
      </c>
      <c r="AA699" s="89"/>
      <c r="AB699" s="89"/>
      <c r="AC699" s="89"/>
      <c r="AD699" s="89">
        <v>-100</v>
      </c>
      <c r="AE699" s="89">
        <v>-100</v>
      </c>
      <c r="AF699" s="89">
        <v>-100</v>
      </c>
      <c r="AG699" s="100">
        <v>5.5603801169590632</v>
      </c>
      <c r="AH699" s="100"/>
      <c r="AI699" s="100">
        <v>4.708187134502924</v>
      </c>
      <c r="AJ699" s="100"/>
      <c r="CV699" s="81" t="s">
        <v>446</v>
      </c>
      <c r="CW699" s="81" t="s">
        <v>447</v>
      </c>
      <c r="CX699" s="81" t="s">
        <v>45</v>
      </c>
      <c r="CY699" s="81">
        <v>1344</v>
      </c>
      <c r="CZ699" s="81">
        <v>8064</v>
      </c>
      <c r="DA699" s="81">
        <v>6827.42</v>
      </c>
      <c r="DB699" s="81">
        <v>1344</v>
      </c>
      <c r="DC699" s="81">
        <v>7728</v>
      </c>
      <c r="DD699" s="81">
        <v>7087.45</v>
      </c>
      <c r="DE699" s="81">
        <v>0</v>
      </c>
      <c r="DF699" s="81">
        <v>-4.166666666666667</v>
      </c>
      <c r="DG699" s="81">
        <v>3.8086129167386766</v>
      </c>
      <c r="DH699" s="81">
        <v>6</v>
      </c>
      <c r="DI699" s="81">
        <v>5.75</v>
      </c>
      <c r="DJ699" s="81">
        <v>5.0799255952380955</v>
      </c>
      <c r="DK699" s="81">
        <v>5.2734002976190473</v>
      </c>
    </row>
    <row r="700" spans="21:115">
      <c r="AK700" s="89" t="s">
        <v>412</v>
      </c>
      <c r="AL700" s="89" t="s">
        <v>413</v>
      </c>
      <c r="AM700" s="89" t="s">
        <v>47</v>
      </c>
      <c r="AN700" s="89">
        <v>23586</v>
      </c>
      <c r="AO700" s="89">
        <v>120418.31</v>
      </c>
      <c r="AP700" s="89">
        <v>103697.01</v>
      </c>
      <c r="AQ700" s="89">
        <v>46412</v>
      </c>
      <c r="AR700" s="89">
        <v>219244.72</v>
      </c>
      <c r="AS700" s="89">
        <v>201601.61</v>
      </c>
      <c r="AT700" s="89">
        <v>96.777749512422631</v>
      </c>
      <c r="AU700" s="89">
        <v>82.069255082553482</v>
      </c>
      <c r="AV700" s="89">
        <v>94.414101235898713</v>
      </c>
      <c r="AW700" s="100">
        <v>5.105499448825574</v>
      </c>
      <c r="AX700" s="100">
        <v>4.723880031026459</v>
      </c>
      <c r="AY700" s="100">
        <v>4.3965492241160007</v>
      </c>
      <c r="AZ700" s="100">
        <v>4.3437389037317935</v>
      </c>
      <c r="CV700" s="81" t="s">
        <v>446</v>
      </c>
      <c r="CW700" s="81" t="s">
        <v>447</v>
      </c>
      <c r="CX700" s="81" t="s">
        <v>60</v>
      </c>
      <c r="DB700" s="81">
        <v>2700</v>
      </c>
      <c r="DC700" s="81">
        <v>16262.5</v>
      </c>
      <c r="DD700" s="81">
        <v>14925.1</v>
      </c>
      <c r="DI700" s="81">
        <v>6.0231481481481479</v>
      </c>
      <c r="DK700" s="81">
        <v>5.527814814814815</v>
      </c>
    </row>
    <row r="701" spans="21:115">
      <c r="AK701" s="89" t="s">
        <v>412</v>
      </c>
      <c r="AL701" s="89" t="s">
        <v>413</v>
      </c>
      <c r="AM701" s="89" t="s">
        <v>86</v>
      </c>
      <c r="AN701" s="89"/>
      <c r="AO701" s="89"/>
      <c r="AP701" s="89"/>
      <c r="AQ701" s="89">
        <v>5682</v>
      </c>
      <c r="AR701" s="89">
        <v>28308.79</v>
      </c>
      <c r="AS701" s="89">
        <v>26034.400000000001</v>
      </c>
      <c r="AT701" s="89"/>
      <c r="AU701" s="89"/>
      <c r="AV701" s="89"/>
      <c r="AW701" s="100"/>
      <c r="AX701" s="100">
        <v>4.9821876099964806</v>
      </c>
      <c r="AY701" s="100"/>
      <c r="AZ701" s="100">
        <v>4.5819077789510736</v>
      </c>
      <c r="CV701" s="81" t="s">
        <v>446</v>
      </c>
      <c r="CW701" s="81" t="s">
        <v>447</v>
      </c>
      <c r="CX701" s="81" t="s">
        <v>525</v>
      </c>
      <c r="CY701" s="81">
        <v>6680</v>
      </c>
      <c r="CZ701" s="81">
        <v>34191.980000000003</v>
      </c>
      <c r="DA701" s="81">
        <v>29437.34</v>
      </c>
      <c r="DE701" s="81">
        <v>-100</v>
      </c>
      <c r="DF701" s="81">
        <v>-100</v>
      </c>
      <c r="DG701" s="81">
        <v>-100</v>
      </c>
      <c r="DH701" s="81">
        <v>5.1185598802395216</v>
      </c>
      <c r="DJ701" s="81">
        <v>4.4067874251497008</v>
      </c>
    </row>
    <row r="702" spans="21:115">
      <c r="AK702" s="89" t="s">
        <v>412</v>
      </c>
      <c r="AL702" s="89" t="s">
        <v>413</v>
      </c>
      <c r="AM702" s="89" t="s">
        <v>59</v>
      </c>
      <c r="AN702" s="89"/>
      <c r="AO702" s="89"/>
      <c r="AP702" s="89"/>
      <c r="AQ702" s="89">
        <v>750</v>
      </c>
      <c r="AR702" s="89">
        <v>4412.09</v>
      </c>
      <c r="AS702" s="89">
        <v>4070.5</v>
      </c>
      <c r="AT702" s="89"/>
      <c r="AU702" s="89"/>
      <c r="AV702" s="89"/>
      <c r="AW702" s="100"/>
      <c r="AX702" s="100">
        <v>5.8827866666666671</v>
      </c>
      <c r="AY702" s="100"/>
      <c r="AZ702" s="100">
        <v>5.4273333333333333</v>
      </c>
      <c r="CV702" s="81" t="s">
        <v>455</v>
      </c>
      <c r="CW702" s="81" t="s">
        <v>456</v>
      </c>
      <c r="CX702" s="81" t="s">
        <v>47</v>
      </c>
      <c r="CY702" s="81">
        <v>246665.88</v>
      </c>
      <c r="CZ702" s="81">
        <v>2263189.9300000002</v>
      </c>
      <c r="DA702" s="81">
        <v>1950083.45</v>
      </c>
      <c r="DB702" s="81">
        <v>357936.16499999998</v>
      </c>
      <c r="DC702" s="81">
        <v>3173378.98</v>
      </c>
      <c r="DD702" s="81">
        <v>2919869.41</v>
      </c>
      <c r="DE702" s="81">
        <v>45.109718863427716</v>
      </c>
      <c r="DF702" s="81">
        <v>40.217086420139729</v>
      </c>
      <c r="DG702" s="81">
        <v>49.730485123598179</v>
      </c>
      <c r="DH702" s="81">
        <v>9.1751235720157158</v>
      </c>
      <c r="DI702" s="81">
        <v>8.8657679505506248</v>
      </c>
      <c r="DJ702" s="81">
        <v>7.9057689292090174</v>
      </c>
      <c r="DK702" s="81">
        <v>8.1575143713125513</v>
      </c>
    </row>
    <row r="703" spans="21:115">
      <c r="AK703" s="89" t="s">
        <v>412</v>
      </c>
      <c r="AL703" s="89" t="s">
        <v>413</v>
      </c>
      <c r="AM703" s="89" t="s">
        <v>134</v>
      </c>
      <c r="AN703" s="89">
        <v>39100</v>
      </c>
      <c r="AO703" s="89">
        <v>261563.93</v>
      </c>
      <c r="AP703" s="89">
        <v>223928.85</v>
      </c>
      <c r="AQ703" s="89">
        <v>68460</v>
      </c>
      <c r="AR703" s="89">
        <v>380822.15</v>
      </c>
      <c r="AS703" s="89">
        <v>350369.34</v>
      </c>
      <c r="AT703" s="89">
        <v>75.089514066496164</v>
      </c>
      <c r="AU703" s="89">
        <v>45.594291231210683</v>
      </c>
      <c r="AV703" s="89">
        <v>56.464582388557801</v>
      </c>
      <c r="AW703" s="100">
        <v>6.6896145780051146</v>
      </c>
      <c r="AX703" s="100">
        <v>5.5626957347356125</v>
      </c>
      <c r="AY703" s="100">
        <v>5.7270805626598467</v>
      </c>
      <c r="AZ703" s="100">
        <v>5.1178694127957938</v>
      </c>
      <c r="CV703" s="81" t="s">
        <v>455</v>
      </c>
      <c r="CW703" s="81" t="s">
        <v>456</v>
      </c>
      <c r="CX703" s="81" t="s">
        <v>63</v>
      </c>
      <c r="CY703" s="81">
        <v>500</v>
      </c>
      <c r="CZ703" s="81">
        <v>4576.38</v>
      </c>
      <c r="DA703" s="81">
        <v>3940</v>
      </c>
      <c r="DE703" s="81">
        <v>-100</v>
      </c>
      <c r="DF703" s="81">
        <v>-100</v>
      </c>
      <c r="DG703" s="81">
        <v>-100</v>
      </c>
      <c r="DH703" s="81">
        <v>9.1527600000000007</v>
      </c>
      <c r="DJ703" s="81">
        <v>7.88</v>
      </c>
    </row>
    <row r="704" spans="21:115">
      <c r="AK704" s="89" t="s">
        <v>412</v>
      </c>
      <c r="AL704" s="89" t="s">
        <v>413</v>
      </c>
      <c r="AM704" s="89" t="s">
        <v>62</v>
      </c>
      <c r="AN704" s="89">
        <v>116716.41</v>
      </c>
      <c r="AO704" s="89">
        <v>830117.86</v>
      </c>
      <c r="AP704" s="89">
        <v>712905.31</v>
      </c>
      <c r="AQ704" s="89">
        <v>151590</v>
      </c>
      <c r="AR704" s="89">
        <v>876990.8</v>
      </c>
      <c r="AS704" s="89">
        <v>806440.84</v>
      </c>
      <c r="AT704" s="89">
        <v>29.878909058289228</v>
      </c>
      <c r="AU704" s="89">
        <v>5.6465403599435939</v>
      </c>
      <c r="AV704" s="89">
        <v>13.120330103867497</v>
      </c>
      <c r="AW704" s="100">
        <v>7.1122634769181126</v>
      </c>
      <c r="AX704" s="100">
        <v>5.7852813510125998</v>
      </c>
      <c r="AY704" s="100">
        <v>6.1080126607732366</v>
      </c>
      <c r="AZ704" s="100">
        <v>5.3198815225278713</v>
      </c>
      <c r="CV704" s="81" t="s">
        <v>455</v>
      </c>
      <c r="CW704" s="81" t="s">
        <v>456</v>
      </c>
      <c r="CX704" s="81" t="s">
        <v>53</v>
      </c>
      <c r="DB704" s="81">
        <v>250</v>
      </c>
      <c r="DC704" s="81">
        <v>2514.81</v>
      </c>
      <c r="DD704" s="81">
        <v>2312.7600000000002</v>
      </c>
      <c r="DI704" s="81">
        <v>10.059239999999999</v>
      </c>
      <c r="DK704" s="81">
        <v>9.2510400000000015</v>
      </c>
    </row>
    <row r="705" spans="37:131">
      <c r="AK705" s="89" t="s">
        <v>412</v>
      </c>
      <c r="AL705" s="89" t="s">
        <v>413</v>
      </c>
      <c r="AM705" s="89" t="s">
        <v>53</v>
      </c>
      <c r="AN705" s="89">
        <v>158249.67000000001</v>
      </c>
      <c r="AO705" s="89">
        <v>835928.09</v>
      </c>
      <c r="AP705" s="89">
        <v>718677.02</v>
      </c>
      <c r="AQ705" s="89">
        <v>237228.28</v>
      </c>
      <c r="AR705" s="89">
        <v>1214310.33</v>
      </c>
      <c r="AS705" s="89">
        <v>1116283.5900000001</v>
      </c>
      <c r="AT705" s="89">
        <v>49.907598543491417</v>
      </c>
      <c r="AU705" s="89">
        <v>45.264927034573041</v>
      </c>
      <c r="AV705" s="89">
        <v>55.3247924916258</v>
      </c>
      <c r="AW705" s="100">
        <v>5.2823370184595007</v>
      </c>
      <c r="AX705" s="100">
        <v>5.1187418717532331</v>
      </c>
      <c r="AY705" s="100">
        <v>4.5414124402281528</v>
      </c>
      <c r="AZ705" s="100">
        <v>4.7055249483746211</v>
      </c>
      <c r="CV705" s="81" t="s">
        <v>455</v>
      </c>
      <c r="CW705" s="81" t="s">
        <v>456</v>
      </c>
      <c r="CX705" s="81" t="s">
        <v>51</v>
      </c>
      <c r="DB705" s="81">
        <v>9000</v>
      </c>
      <c r="DC705" s="81">
        <v>71201.66</v>
      </c>
      <c r="DD705" s="81">
        <v>65315.87</v>
      </c>
      <c r="DI705" s="81">
        <v>7.9112955555555562</v>
      </c>
      <c r="DK705" s="81">
        <v>7.2573188888888893</v>
      </c>
    </row>
    <row r="706" spans="37:131">
      <c r="AK706" s="89" t="s">
        <v>412</v>
      </c>
      <c r="AL706" s="89" t="s">
        <v>413</v>
      </c>
      <c r="AM706" s="89" t="s">
        <v>81</v>
      </c>
      <c r="AN706" s="89"/>
      <c r="AO706" s="89"/>
      <c r="AP706" s="89"/>
      <c r="AQ706" s="89">
        <v>2122</v>
      </c>
      <c r="AR706" s="89">
        <v>11370.32</v>
      </c>
      <c r="AS706" s="89">
        <v>10460.15</v>
      </c>
      <c r="AT706" s="89"/>
      <c r="AU706" s="89"/>
      <c r="AV706" s="89"/>
      <c r="AW706" s="100"/>
      <c r="AX706" s="100">
        <v>5.3583034872761548</v>
      </c>
      <c r="AY706" s="100"/>
      <c r="AZ706" s="100">
        <v>4.929382657869934</v>
      </c>
      <c r="CV706" s="81" t="s">
        <v>455</v>
      </c>
      <c r="CW706" s="81" t="s">
        <v>456</v>
      </c>
      <c r="CX706" s="81" t="s">
        <v>41</v>
      </c>
      <c r="CY706" s="81">
        <v>53256</v>
      </c>
      <c r="CZ706" s="81">
        <v>458463.17</v>
      </c>
      <c r="DA706" s="81">
        <v>393524.99</v>
      </c>
      <c r="DB706" s="81">
        <v>27190</v>
      </c>
      <c r="DC706" s="81">
        <v>217610.69</v>
      </c>
      <c r="DD706" s="81">
        <v>201061.93</v>
      </c>
      <c r="DE706" s="81">
        <v>-48.94471984377347</v>
      </c>
      <c r="DF706" s="81">
        <v>-52.534749956032456</v>
      </c>
      <c r="DG706" s="81">
        <v>-48.9074556612021</v>
      </c>
      <c r="DH706" s="81">
        <v>8.6086670046567519</v>
      </c>
      <c r="DI706" s="81">
        <v>8.0033354174328792</v>
      </c>
      <c r="DJ706" s="81">
        <v>7.3893080591858196</v>
      </c>
      <c r="DK706" s="81">
        <v>7.3947013607944099</v>
      </c>
    </row>
    <row r="707" spans="37:131">
      <c r="AK707" s="89" t="s">
        <v>412</v>
      </c>
      <c r="AL707" s="89" t="s">
        <v>413</v>
      </c>
      <c r="AM707" s="89" t="s">
        <v>672</v>
      </c>
      <c r="AN707" s="89"/>
      <c r="AO707" s="89"/>
      <c r="AP707" s="89"/>
      <c r="AQ707" s="89">
        <v>1490</v>
      </c>
      <c r="AR707" s="89">
        <v>7396.42</v>
      </c>
      <c r="AS707" s="89">
        <v>6834.96</v>
      </c>
      <c r="AT707" s="89"/>
      <c r="AU707" s="89"/>
      <c r="AV707" s="89"/>
      <c r="AW707" s="100"/>
      <c r="AX707" s="100">
        <v>4.964040268456376</v>
      </c>
      <c r="AY707" s="100"/>
      <c r="AZ707" s="100">
        <v>4.5872214765100674</v>
      </c>
      <c r="CV707" s="81" t="s">
        <v>455</v>
      </c>
      <c r="CW707" s="81" t="s">
        <v>456</v>
      </c>
      <c r="CX707" s="81" t="s">
        <v>70</v>
      </c>
      <c r="CY707" s="81">
        <v>100</v>
      </c>
      <c r="CZ707" s="81">
        <v>892.83</v>
      </c>
      <c r="DA707" s="81">
        <v>769.06</v>
      </c>
      <c r="DE707" s="81">
        <v>-100</v>
      </c>
      <c r="DF707" s="81">
        <v>-100</v>
      </c>
      <c r="DG707" s="81">
        <v>-100</v>
      </c>
      <c r="DH707" s="81">
        <v>8.9283000000000001</v>
      </c>
      <c r="DJ707" s="81">
        <v>7.6905999999999999</v>
      </c>
    </row>
    <row r="708" spans="37:131">
      <c r="AK708" s="89" t="s">
        <v>412</v>
      </c>
      <c r="AL708" s="89" t="s">
        <v>413</v>
      </c>
      <c r="AM708" s="89" t="s">
        <v>41</v>
      </c>
      <c r="AN708" s="89">
        <v>428544</v>
      </c>
      <c r="AO708" s="89">
        <v>2424477.2599999998</v>
      </c>
      <c r="AP708" s="89">
        <v>2082414.74</v>
      </c>
      <c r="AQ708" s="89">
        <v>378277</v>
      </c>
      <c r="AR708" s="89">
        <v>2144864.75</v>
      </c>
      <c r="AS708" s="89">
        <v>1973794.92</v>
      </c>
      <c r="AT708" s="89">
        <v>-11.729717368578255</v>
      </c>
      <c r="AU708" s="89">
        <v>-11.532898848471765</v>
      </c>
      <c r="AV708" s="89">
        <v>-5.216051246352591</v>
      </c>
      <c r="AW708" s="100">
        <v>5.657475685110513</v>
      </c>
      <c r="AX708" s="100">
        <v>5.6700903041950736</v>
      </c>
      <c r="AY708" s="100">
        <v>4.8592787205047792</v>
      </c>
      <c r="AZ708" s="100">
        <v>5.2178560155653129</v>
      </c>
      <c r="DL708" s="81" t="s">
        <v>279</v>
      </c>
      <c r="DM708" s="81" t="s">
        <v>447</v>
      </c>
      <c r="DN708" s="81" t="s">
        <v>94</v>
      </c>
      <c r="DR708" s="81">
        <v>10000</v>
      </c>
      <c r="DS708" s="81">
        <v>31593.48</v>
      </c>
      <c r="DT708" s="81">
        <v>28908</v>
      </c>
      <c r="DY708" s="81">
        <v>3.159348</v>
      </c>
      <c r="EA708" s="81">
        <v>2.8908</v>
      </c>
    </row>
    <row r="709" spans="37:131">
      <c r="AK709" s="89" t="s">
        <v>412</v>
      </c>
      <c r="AL709" s="89" t="s">
        <v>413</v>
      </c>
      <c r="AM709" s="89" t="s">
        <v>44</v>
      </c>
      <c r="AN709" s="89">
        <v>270626.40000000002</v>
      </c>
      <c r="AO709" s="89">
        <v>1340975.06</v>
      </c>
      <c r="AP709" s="89">
        <v>1152684.73</v>
      </c>
      <c r="AQ709" s="89">
        <v>219780</v>
      </c>
      <c r="AR709" s="89">
        <v>1081471.8899999999</v>
      </c>
      <c r="AS709" s="89">
        <v>995656.32</v>
      </c>
      <c r="AT709" s="89">
        <v>-18.788410886742763</v>
      </c>
      <c r="AU709" s="89">
        <v>-19.351826722265823</v>
      </c>
      <c r="AV709" s="89">
        <v>-13.622841173579184</v>
      </c>
      <c r="AW709" s="100">
        <v>4.9550785141434828</v>
      </c>
      <c r="AX709" s="100">
        <v>4.92070202020202</v>
      </c>
      <c r="AY709" s="100">
        <v>4.2593210788008848</v>
      </c>
      <c r="AZ709" s="100">
        <v>4.5302407862407863</v>
      </c>
      <c r="DL709" s="81" t="s">
        <v>279</v>
      </c>
      <c r="DM709" s="81" t="s">
        <v>447</v>
      </c>
      <c r="DN709" s="81" t="s">
        <v>70</v>
      </c>
      <c r="DO709" s="81">
        <v>6000</v>
      </c>
      <c r="DP709" s="81">
        <v>19438.37</v>
      </c>
      <c r="DQ709" s="81">
        <v>16743.73</v>
      </c>
      <c r="DR709" s="81">
        <v>70951</v>
      </c>
      <c r="DS709" s="81">
        <v>226166.06</v>
      </c>
      <c r="DT709" s="81">
        <v>208606.92</v>
      </c>
      <c r="DU709" s="81">
        <v>1082.5166666666667</v>
      </c>
      <c r="DV709" s="81">
        <v>1063.5032155473941</v>
      </c>
      <c r="DW709" s="81">
        <v>1145.8808162816767</v>
      </c>
      <c r="DX709" s="81">
        <v>3.2397283333333333</v>
      </c>
      <c r="DY709" s="81">
        <v>3.1876373835463911</v>
      </c>
      <c r="DZ709" s="81">
        <v>2.7906216666666666</v>
      </c>
      <c r="EA709" s="81">
        <v>2.9401547546898565</v>
      </c>
    </row>
    <row r="710" spans="37:131">
      <c r="AK710" s="89" t="s">
        <v>412</v>
      </c>
      <c r="AL710" s="89" t="s">
        <v>413</v>
      </c>
      <c r="AM710" s="89" t="s">
        <v>56</v>
      </c>
      <c r="AN710" s="89">
        <v>10900</v>
      </c>
      <c r="AO710" s="89">
        <v>59934.95</v>
      </c>
      <c r="AP710" s="89">
        <v>51991.89</v>
      </c>
      <c r="AQ710" s="89">
        <v>43991</v>
      </c>
      <c r="AR710" s="89">
        <v>241788.89</v>
      </c>
      <c r="AS710" s="89">
        <v>222582.36</v>
      </c>
      <c r="AT710" s="89">
        <v>303.58715596330273</v>
      </c>
      <c r="AU710" s="89">
        <v>303.41885661037509</v>
      </c>
      <c r="AV710" s="89">
        <v>328.10976865815024</v>
      </c>
      <c r="AW710" s="100">
        <v>5.4986192660550453</v>
      </c>
      <c r="AX710" s="100">
        <v>5.4963262940146853</v>
      </c>
      <c r="AY710" s="100">
        <v>4.7698981651376142</v>
      </c>
      <c r="AZ710" s="100">
        <v>5.0597249437384919</v>
      </c>
      <c r="DL710" s="81" t="s">
        <v>279</v>
      </c>
      <c r="DM710" s="81" t="s">
        <v>447</v>
      </c>
      <c r="DN710" s="81" t="s">
        <v>66</v>
      </c>
      <c r="DO710" s="81">
        <v>18078</v>
      </c>
      <c r="DP710" s="81">
        <v>58718.41</v>
      </c>
      <c r="DQ710" s="81">
        <v>50264.1</v>
      </c>
      <c r="DR710" s="81">
        <v>43476</v>
      </c>
      <c r="DS710" s="81">
        <v>140002.07999999999</v>
      </c>
      <c r="DT710" s="81">
        <v>128885.39</v>
      </c>
      <c r="DU710" s="81">
        <v>140.49120477928975</v>
      </c>
      <c r="DV710" s="81">
        <v>138.4296168782499</v>
      </c>
      <c r="DW710" s="81">
        <v>156.41638863522874</v>
      </c>
      <c r="DX710" s="81">
        <v>3.2480589666998565</v>
      </c>
      <c r="DY710" s="81">
        <v>3.2202152911951418</v>
      </c>
      <c r="DZ710" s="81">
        <v>2.7804015930965815</v>
      </c>
      <c r="EA710" s="81">
        <v>2.9645181249424968</v>
      </c>
    </row>
    <row r="711" spans="37:131">
      <c r="AK711" s="89" t="s">
        <v>412</v>
      </c>
      <c r="AL711" s="89" t="s">
        <v>413</v>
      </c>
      <c r="AM711" s="89" t="s">
        <v>42</v>
      </c>
      <c r="AN711" s="89">
        <v>335760</v>
      </c>
      <c r="AO711" s="89">
        <v>1617317.84</v>
      </c>
      <c r="AP711" s="89">
        <v>1388703.29</v>
      </c>
      <c r="AQ711" s="89">
        <v>356010</v>
      </c>
      <c r="AR711" s="89">
        <v>1693322.84</v>
      </c>
      <c r="AS711" s="89">
        <v>1559961.14</v>
      </c>
      <c r="AT711" s="89">
        <v>6.0310936383130809</v>
      </c>
      <c r="AU711" s="89">
        <v>4.6994473269397679</v>
      </c>
      <c r="AV711" s="89">
        <v>12.332213168444344</v>
      </c>
      <c r="AW711" s="100">
        <v>4.8168865856564214</v>
      </c>
      <c r="AX711" s="100">
        <v>4.7563912249655909</v>
      </c>
      <c r="AY711" s="100">
        <v>4.1359997915177509</v>
      </c>
      <c r="AZ711" s="100">
        <v>4.3817902306114993</v>
      </c>
      <c r="DL711" s="81" t="s">
        <v>279</v>
      </c>
      <c r="DM711" s="81" t="s">
        <v>447</v>
      </c>
      <c r="DN711" s="81" t="s">
        <v>345</v>
      </c>
      <c r="DO711" s="81">
        <v>1200</v>
      </c>
      <c r="DP711" s="81">
        <v>4409.7700000000004</v>
      </c>
      <c r="DQ711" s="81">
        <v>3720</v>
      </c>
      <c r="DR711" s="81">
        <v>6306</v>
      </c>
      <c r="DS711" s="81">
        <v>20704.099999999999</v>
      </c>
      <c r="DT711" s="81">
        <v>19005.41</v>
      </c>
      <c r="DU711" s="81">
        <v>425.5</v>
      </c>
      <c r="DV711" s="81">
        <v>369.50521228998326</v>
      </c>
      <c r="DW711" s="81">
        <v>410.89811827956987</v>
      </c>
      <c r="DX711" s="81">
        <v>3.6748083333333339</v>
      </c>
      <c r="DY711" s="81">
        <v>3.2832381858547413</v>
      </c>
      <c r="DZ711" s="81">
        <v>3.1</v>
      </c>
      <c r="EA711" s="81">
        <v>3.013861401839518</v>
      </c>
    </row>
    <row r="712" spans="37:131">
      <c r="AK712" s="89" t="s">
        <v>412</v>
      </c>
      <c r="AL712" s="89" t="s">
        <v>413</v>
      </c>
      <c r="AM712" s="89" t="s">
        <v>98</v>
      </c>
      <c r="AN712" s="89">
        <v>8460</v>
      </c>
      <c r="AO712" s="89">
        <v>52919.94</v>
      </c>
      <c r="AP712" s="89">
        <v>45502.37</v>
      </c>
      <c r="AQ712" s="89">
        <v>6600</v>
      </c>
      <c r="AR712" s="89">
        <v>34782.92</v>
      </c>
      <c r="AS712" s="89">
        <v>31961.13</v>
      </c>
      <c r="AT712" s="89">
        <v>-21.98581560283688</v>
      </c>
      <c r="AU712" s="89">
        <v>-34.272563423163376</v>
      </c>
      <c r="AV712" s="89">
        <v>-29.759416927074351</v>
      </c>
      <c r="AW712" s="100">
        <v>6.2553120567375888</v>
      </c>
      <c r="AX712" s="100">
        <v>5.2701393939393935</v>
      </c>
      <c r="AY712" s="100">
        <v>5.3785307328605203</v>
      </c>
      <c r="AZ712" s="100">
        <v>4.8425954545454548</v>
      </c>
      <c r="DL712" s="81" t="s">
        <v>279</v>
      </c>
      <c r="DM712" s="81" t="s">
        <v>447</v>
      </c>
      <c r="DN712" s="81" t="s">
        <v>65</v>
      </c>
      <c r="DO712" s="81">
        <v>300</v>
      </c>
      <c r="DP712" s="81">
        <v>1230.3900000000001</v>
      </c>
      <c r="DQ712" s="81">
        <v>1063.78</v>
      </c>
      <c r="DU712" s="81">
        <v>-100</v>
      </c>
      <c r="DV712" s="81">
        <v>-100</v>
      </c>
      <c r="DW712" s="81">
        <v>-100</v>
      </c>
      <c r="DX712" s="81">
        <v>4.1013000000000002</v>
      </c>
      <c r="DZ712" s="81">
        <v>3.5459333333333332</v>
      </c>
    </row>
    <row r="713" spans="37:131">
      <c r="AK713" s="89" t="s">
        <v>412</v>
      </c>
      <c r="AL713" s="89" t="s">
        <v>413</v>
      </c>
      <c r="AM713" s="89" t="s">
        <v>61</v>
      </c>
      <c r="AN713" s="89">
        <v>8320</v>
      </c>
      <c r="AO713" s="89">
        <v>45265.61</v>
      </c>
      <c r="AP713" s="89">
        <v>38984.78</v>
      </c>
      <c r="AQ713" s="89">
        <v>10886</v>
      </c>
      <c r="AR713" s="89">
        <v>63659.96</v>
      </c>
      <c r="AS713" s="89">
        <v>58565.8</v>
      </c>
      <c r="AT713" s="89">
        <v>30.841346153846153</v>
      </c>
      <c r="AU713" s="89">
        <v>40.636478774946362</v>
      </c>
      <c r="AV713" s="89">
        <v>50.227345133151978</v>
      </c>
      <c r="AW713" s="100">
        <v>5.440578125</v>
      </c>
      <c r="AX713" s="100">
        <v>5.8478743340069812</v>
      </c>
      <c r="AY713" s="100">
        <v>4.6856706730769231</v>
      </c>
      <c r="AZ713" s="100">
        <v>5.3799191622267131</v>
      </c>
      <c r="DL713" s="81" t="s">
        <v>281</v>
      </c>
      <c r="DM713" s="81" t="s">
        <v>282</v>
      </c>
      <c r="DN713" s="81" t="s">
        <v>60</v>
      </c>
      <c r="DO713" s="81">
        <v>15000</v>
      </c>
      <c r="DP713" s="81">
        <v>96563.16</v>
      </c>
      <c r="DQ713" s="81">
        <v>85450</v>
      </c>
      <c r="DU713" s="81">
        <v>-100</v>
      </c>
      <c r="DV713" s="81">
        <v>-100</v>
      </c>
      <c r="DW713" s="81">
        <v>-100</v>
      </c>
      <c r="DX713" s="81">
        <v>6.4375439999999999</v>
      </c>
      <c r="DZ713" s="81">
        <v>5.6966666666666663</v>
      </c>
    </row>
    <row r="714" spans="37:131">
      <c r="AK714" s="89" t="s">
        <v>412</v>
      </c>
      <c r="AL714" s="89" t="s">
        <v>413</v>
      </c>
      <c r="AM714" s="89" t="s">
        <v>49</v>
      </c>
      <c r="AN714" s="89">
        <v>13260</v>
      </c>
      <c r="AO714" s="89">
        <v>80331.740000000005</v>
      </c>
      <c r="AP714" s="89">
        <v>68649.350000000006</v>
      </c>
      <c r="AQ714" s="89">
        <v>81570</v>
      </c>
      <c r="AR714" s="89">
        <v>595551.4</v>
      </c>
      <c r="AS714" s="89">
        <v>547756.12</v>
      </c>
      <c r="AT714" s="89">
        <v>515.15837104072398</v>
      </c>
      <c r="AU714" s="89">
        <v>641.36499470819376</v>
      </c>
      <c r="AV714" s="89">
        <v>697.90430645009747</v>
      </c>
      <c r="AW714" s="100">
        <v>6.0582006033182507</v>
      </c>
      <c r="AX714" s="100">
        <v>7.3011082505823222</v>
      </c>
      <c r="AY714" s="100">
        <v>5.1771757164404226</v>
      </c>
      <c r="AZ714" s="100">
        <v>6.7151663601814393</v>
      </c>
      <c r="DL714" s="81" t="s">
        <v>281</v>
      </c>
      <c r="DM714" s="81" t="s">
        <v>282</v>
      </c>
      <c r="DN714" s="81" t="s">
        <v>94</v>
      </c>
      <c r="DO714" s="81">
        <v>20</v>
      </c>
      <c r="DP714" s="81">
        <v>72.63</v>
      </c>
      <c r="DQ714" s="81">
        <v>61.72</v>
      </c>
      <c r="DU714" s="81">
        <v>-100</v>
      </c>
      <c r="DV714" s="81">
        <v>-100</v>
      </c>
      <c r="DW714" s="81">
        <v>-100</v>
      </c>
      <c r="DX714" s="81">
        <v>3.6315</v>
      </c>
      <c r="DZ714" s="81">
        <v>3.0859999999999999</v>
      </c>
    </row>
    <row r="715" spans="37:131">
      <c r="AK715" s="89" t="s">
        <v>412</v>
      </c>
      <c r="AL715" s="89" t="s">
        <v>413</v>
      </c>
      <c r="AM715" s="89" t="s">
        <v>94</v>
      </c>
      <c r="AN715" s="89">
        <v>36160</v>
      </c>
      <c r="AO715" s="89">
        <v>173331.22</v>
      </c>
      <c r="AP715" s="89">
        <v>147603.79</v>
      </c>
      <c r="AQ715" s="89"/>
      <c r="AR715" s="89"/>
      <c r="AS715" s="89"/>
      <c r="AT715" s="89">
        <v>-100</v>
      </c>
      <c r="AU715" s="89">
        <v>-100</v>
      </c>
      <c r="AV715" s="89">
        <v>-100</v>
      </c>
      <c r="AW715" s="100">
        <v>4.7934518805309736</v>
      </c>
      <c r="AX715" s="100"/>
      <c r="AY715" s="100">
        <v>4.0819632190265489</v>
      </c>
      <c r="AZ715" s="100"/>
      <c r="DL715" s="81" t="s">
        <v>281</v>
      </c>
      <c r="DM715" s="81" t="s">
        <v>282</v>
      </c>
      <c r="DN715" s="81" t="s">
        <v>70</v>
      </c>
      <c r="DO715" s="81">
        <v>48685</v>
      </c>
      <c r="DP715" s="81">
        <v>161424.76</v>
      </c>
      <c r="DQ715" s="81">
        <v>137524.19</v>
      </c>
      <c r="DU715" s="81">
        <v>-100</v>
      </c>
      <c r="DV715" s="81">
        <v>-100</v>
      </c>
      <c r="DW715" s="81">
        <v>-100</v>
      </c>
      <c r="DX715" s="81">
        <v>3.3156980589503955</v>
      </c>
      <c r="DZ715" s="81">
        <v>2.8247753928314676</v>
      </c>
    </row>
    <row r="716" spans="37:131">
      <c r="AK716" s="89" t="s">
        <v>412</v>
      </c>
      <c r="AL716" s="89" t="s">
        <v>413</v>
      </c>
      <c r="AM716" s="89" t="s">
        <v>69</v>
      </c>
      <c r="AN716" s="89">
        <v>12660</v>
      </c>
      <c r="AO716" s="89">
        <v>69855.41</v>
      </c>
      <c r="AP716" s="89">
        <v>60884.12</v>
      </c>
      <c r="AQ716" s="89">
        <v>31614</v>
      </c>
      <c r="AR716" s="89">
        <v>178942.03</v>
      </c>
      <c r="AS716" s="89">
        <v>165774.57999999999</v>
      </c>
      <c r="AT716" s="89">
        <v>149.71563981042655</v>
      </c>
      <c r="AU716" s="89">
        <v>156.16058942321001</v>
      </c>
      <c r="AV716" s="89">
        <v>172.2788470951046</v>
      </c>
      <c r="AW716" s="100">
        <v>5.5178048973143765</v>
      </c>
      <c r="AX716" s="100">
        <v>5.6602147782627945</v>
      </c>
      <c r="AY716" s="100">
        <v>4.8091721958925753</v>
      </c>
      <c r="AZ716" s="100">
        <v>5.2437078509521093</v>
      </c>
      <c r="DL716" s="81" t="s">
        <v>281</v>
      </c>
      <c r="DM716" s="81" t="s">
        <v>282</v>
      </c>
      <c r="DN716" s="81" t="s">
        <v>66</v>
      </c>
      <c r="DO716" s="81">
        <v>34320</v>
      </c>
      <c r="DP716" s="81">
        <v>109047.98</v>
      </c>
      <c r="DQ716" s="81">
        <v>94379.97</v>
      </c>
      <c r="DU716" s="81">
        <v>-100</v>
      </c>
      <c r="DV716" s="81">
        <v>-100</v>
      </c>
      <c r="DW716" s="81">
        <v>-100</v>
      </c>
      <c r="DX716" s="81">
        <v>3.1773886946386947</v>
      </c>
      <c r="DZ716" s="81">
        <v>2.7499991258741261</v>
      </c>
    </row>
    <row r="717" spans="37:131">
      <c r="AK717" s="89" t="s">
        <v>412</v>
      </c>
      <c r="AL717" s="89" t="s">
        <v>413</v>
      </c>
      <c r="AM717" s="89" t="s">
        <v>70</v>
      </c>
      <c r="AN717" s="89">
        <v>2760</v>
      </c>
      <c r="AO717" s="89">
        <v>14968.99</v>
      </c>
      <c r="AP717" s="89">
        <v>12841.42</v>
      </c>
      <c r="AQ717" s="89">
        <v>3078</v>
      </c>
      <c r="AR717" s="89">
        <v>17579.38</v>
      </c>
      <c r="AS717" s="89">
        <v>16168.84</v>
      </c>
      <c r="AT717" s="89">
        <v>11.521739130434783</v>
      </c>
      <c r="AU717" s="89">
        <v>17.438651505545806</v>
      </c>
      <c r="AV717" s="89">
        <v>25.911620365971988</v>
      </c>
      <c r="AW717" s="100">
        <v>5.4235471014492749</v>
      </c>
      <c r="AX717" s="100">
        <v>5.7112995451591946</v>
      </c>
      <c r="AY717" s="100">
        <v>4.6526884057971012</v>
      </c>
      <c r="AZ717" s="100">
        <v>5.2530344379467184</v>
      </c>
      <c r="DL717" s="81" t="s">
        <v>281</v>
      </c>
      <c r="DM717" s="81" t="s">
        <v>282</v>
      </c>
      <c r="DN717" s="81" t="s">
        <v>345</v>
      </c>
      <c r="DO717" s="81">
        <v>2394</v>
      </c>
      <c r="DP717" s="81">
        <v>9005.3799999999992</v>
      </c>
      <c r="DQ717" s="81">
        <v>7780.5</v>
      </c>
      <c r="DU717" s="81">
        <v>-100</v>
      </c>
      <c r="DV717" s="81">
        <v>-100</v>
      </c>
      <c r="DW717" s="81">
        <v>-100</v>
      </c>
      <c r="DX717" s="81">
        <v>3.7616457811194648</v>
      </c>
      <c r="DZ717" s="81">
        <v>3.25</v>
      </c>
    </row>
    <row r="718" spans="37:131">
      <c r="AK718" s="89" t="s">
        <v>412</v>
      </c>
      <c r="AL718" s="89" t="s">
        <v>413</v>
      </c>
      <c r="AM718" s="89" t="s">
        <v>66</v>
      </c>
      <c r="AN718" s="89">
        <v>169694</v>
      </c>
      <c r="AO718" s="89">
        <v>816607.5</v>
      </c>
      <c r="AP718" s="89">
        <v>700801.37</v>
      </c>
      <c r="AQ718" s="89">
        <v>147442</v>
      </c>
      <c r="AR718" s="89">
        <v>757342.3</v>
      </c>
      <c r="AS718" s="89">
        <v>697345.75</v>
      </c>
      <c r="AT718" s="89">
        <v>-13.113015192051575</v>
      </c>
      <c r="AU718" s="89">
        <v>-7.2574890629831286</v>
      </c>
      <c r="AV718" s="89">
        <v>-0.49309549723054841</v>
      </c>
      <c r="AW718" s="100">
        <v>4.8122355534078993</v>
      </c>
      <c r="AX718" s="100">
        <v>5.1365438613149577</v>
      </c>
      <c r="AY718" s="100">
        <v>4.1297946303346027</v>
      </c>
      <c r="AZ718" s="100">
        <v>4.7296275823713732</v>
      </c>
      <c r="DL718" s="81" t="s">
        <v>425</v>
      </c>
      <c r="DM718" s="81" t="s">
        <v>624</v>
      </c>
      <c r="DN718" s="81" t="s">
        <v>47</v>
      </c>
      <c r="DO718" s="81">
        <v>14945</v>
      </c>
      <c r="DP718" s="81">
        <v>66518.080000000002</v>
      </c>
      <c r="DQ718" s="81">
        <v>57804.480000000003</v>
      </c>
      <c r="DR718" s="81">
        <v>24595.200000000001</v>
      </c>
      <c r="DS718" s="81">
        <v>87704.59</v>
      </c>
      <c r="DT718" s="81">
        <v>80621.679999999993</v>
      </c>
      <c r="DU718" s="81">
        <v>64.571428571428584</v>
      </c>
      <c r="DV718" s="81">
        <v>31.850753960426992</v>
      </c>
      <c r="DW718" s="81">
        <v>39.473065063469107</v>
      </c>
      <c r="DX718" s="81">
        <v>4.4508584810973568</v>
      </c>
      <c r="DY718" s="81">
        <v>3.565923025631017</v>
      </c>
      <c r="DZ718" s="81">
        <v>3.8678139846102377</v>
      </c>
      <c r="EA718" s="81">
        <v>3.2779436638043191</v>
      </c>
    </row>
    <row r="719" spans="37:131">
      <c r="AK719" s="89" t="s">
        <v>412</v>
      </c>
      <c r="AL719" s="89" t="s">
        <v>413</v>
      </c>
      <c r="AM719" s="89" t="s">
        <v>48</v>
      </c>
      <c r="AN719" s="89">
        <v>3710</v>
      </c>
      <c r="AO719" s="89">
        <v>25371.200000000001</v>
      </c>
      <c r="AP719" s="89">
        <v>21743.17</v>
      </c>
      <c r="AQ719" s="89">
        <v>2990</v>
      </c>
      <c r="AR719" s="89">
        <v>18035.7</v>
      </c>
      <c r="AS719" s="89">
        <v>16629.98</v>
      </c>
      <c r="AT719" s="89">
        <v>-19.40700808625337</v>
      </c>
      <c r="AU719" s="89">
        <v>-28.912704168506021</v>
      </c>
      <c r="AV719" s="89">
        <v>-23.516304200353488</v>
      </c>
      <c r="AW719" s="100">
        <v>6.8385983827493266</v>
      </c>
      <c r="AX719" s="100">
        <v>6.0320066889632109</v>
      </c>
      <c r="AY719" s="100">
        <v>5.8606927223719669</v>
      </c>
      <c r="AZ719" s="100">
        <v>5.5618662207357854</v>
      </c>
      <c r="DL719" s="81" t="s">
        <v>425</v>
      </c>
      <c r="DM719" s="81" t="s">
        <v>624</v>
      </c>
      <c r="DN719" s="81" t="s">
        <v>133</v>
      </c>
      <c r="DO719" s="81">
        <v>25000</v>
      </c>
      <c r="DP719" s="81">
        <v>85114.89</v>
      </c>
      <c r="DQ719" s="81">
        <v>74502.179999999993</v>
      </c>
      <c r="DU719" s="81">
        <v>-100</v>
      </c>
      <c r="DV719" s="81">
        <v>-100</v>
      </c>
      <c r="DW719" s="81">
        <v>-100</v>
      </c>
      <c r="DX719" s="81">
        <v>3.4045955999999999</v>
      </c>
      <c r="DZ719" s="81">
        <v>2.9800871999999998</v>
      </c>
    </row>
    <row r="720" spans="37:131">
      <c r="AK720" s="89" t="s">
        <v>412</v>
      </c>
      <c r="AL720" s="89" t="s">
        <v>413</v>
      </c>
      <c r="AM720" s="89" t="s">
        <v>345</v>
      </c>
      <c r="AN720" s="89">
        <v>17296</v>
      </c>
      <c r="AO720" s="89">
        <v>90075.18</v>
      </c>
      <c r="AP720" s="89">
        <v>77373.09</v>
      </c>
      <c r="AQ720" s="89">
        <v>16886</v>
      </c>
      <c r="AR720" s="89">
        <v>82272.14</v>
      </c>
      <c r="AS720" s="89">
        <v>75719.759999999995</v>
      </c>
      <c r="AT720" s="89">
        <v>-2.3704902867715081</v>
      </c>
      <c r="AU720" s="89">
        <v>-8.6628081120681557</v>
      </c>
      <c r="AV720" s="89">
        <v>-2.1368281918170799</v>
      </c>
      <c r="AW720" s="100">
        <v>5.2078619333950043</v>
      </c>
      <c r="AX720" s="100">
        <v>4.8722101148880732</v>
      </c>
      <c r="AY720" s="100">
        <v>4.473467275670675</v>
      </c>
      <c r="AZ720" s="100">
        <v>4.4841738718465001</v>
      </c>
      <c r="DL720" s="81" t="s">
        <v>425</v>
      </c>
      <c r="DM720" s="81" t="s">
        <v>624</v>
      </c>
      <c r="DN720" s="81" t="s">
        <v>53</v>
      </c>
      <c r="DR720" s="81">
        <v>1470.96</v>
      </c>
      <c r="DS720" s="81">
        <v>5981.25</v>
      </c>
      <c r="DT720" s="81">
        <v>5490.87</v>
      </c>
      <c r="DY720" s="81">
        <v>4.0662220590634686</v>
      </c>
      <c r="EA720" s="81">
        <v>3.7328479360417686</v>
      </c>
    </row>
    <row r="721" spans="37:131">
      <c r="AK721" s="89" t="s">
        <v>412</v>
      </c>
      <c r="AL721" s="89" t="s">
        <v>413</v>
      </c>
      <c r="AM721" s="89" t="s">
        <v>65</v>
      </c>
      <c r="AN721" s="89">
        <v>3620</v>
      </c>
      <c r="AO721" s="89">
        <v>19404.62</v>
      </c>
      <c r="AP721" s="89">
        <v>16815.52</v>
      </c>
      <c r="AQ721" s="89">
        <v>4500</v>
      </c>
      <c r="AR721" s="89">
        <v>26584.080000000002</v>
      </c>
      <c r="AS721" s="89">
        <v>24476.2</v>
      </c>
      <c r="AT721" s="89">
        <v>24.30939226519337</v>
      </c>
      <c r="AU721" s="89">
        <v>36.99871473906731</v>
      </c>
      <c r="AV721" s="89">
        <v>45.557199539473054</v>
      </c>
      <c r="AW721" s="100">
        <v>5.3603922651933695</v>
      </c>
      <c r="AX721" s="100">
        <v>5.9075733333333336</v>
      </c>
      <c r="AY721" s="100">
        <v>4.6451712707182322</v>
      </c>
      <c r="AZ721" s="100">
        <v>5.4391555555555557</v>
      </c>
      <c r="DL721" s="81" t="s">
        <v>425</v>
      </c>
      <c r="DM721" s="81" t="s">
        <v>624</v>
      </c>
      <c r="DN721" s="81" t="s">
        <v>81</v>
      </c>
      <c r="DO721" s="81">
        <v>17600</v>
      </c>
      <c r="DP721" s="81">
        <v>52632.12</v>
      </c>
      <c r="DQ721" s="81">
        <v>46820</v>
      </c>
      <c r="DU721" s="81">
        <v>-100</v>
      </c>
      <c r="DV721" s="81">
        <v>-100</v>
      </c>
      <c r="DW721" s="81">
        <v>-100</v>
      </c>
      <c r="DX721" s="81">
        <v>2.9904613636363639</v>
      </c>
      <c r="DZ721" s="81">
        <v>2.6602272727272727</v>
      </c>
    </row>
    <row r="722" spans="37:131">
      <c r="AK722" s="89" t="s">
        <v>412</v>
      </c>
      <c r="AL722" s="89" t="s">
        <v>413</v>
      </c>
      <c r="AM722" s="89" t="s">
        <v>43</v>
      </c>
      <c r="AN722" s="89"/>
      <c r="AO722" s="89"/>
      <c r="AP722" s="89"/>
      <c r="AQ722" s="89">
        <v>30962</v>
      </c>
      <c r="AR722" s="89">
        <v>152567.22</v>
      </c>
      <c r="AS722" s="89">
        <v>140579.26</v>
      </c>
      <c r="AT722" s="89"/>
      <c r="AU722" s="89"/>
      <c r="AV722" s="89"/>
      <c r="AW722" s="100"/>
      <c r="AX722" s="100">
        <v>4.9275634648924491</v>
      </c>
      <c r="AY722" s="100"/>
      <c r="AZ722" s="100">
        <v>4.5403804663781413</v>
      </c>
      <c r="DL722" s="81" t="s">
        <v>425</v>
      </c>
      <c r="DM722" s="81" t="s">
        <v>624</v>
      </c>
      <c r="DN722" s="81" t="s">
        <v>100</v>
      </c>
      <c r="DO722" s="81">
        <v>18000</v>
      </c>
      <c r="DP722" s="81">
        <v>56526.34</v>
      </c>
      <c r="DQ722" s="81">
        <v>48850</v>
      </c>
      <c r="DU722" s="81">
        <v>-100</v>
      </c>
      <c r="DV722" s="81">
        <v>-100</v>
      </c>
      <c r="DW722" s="81">
        <v>-100</v>
      </c>
      <c r="DX722" s="81">
        <v>3.140352222222222</v>
      </c>
      <c r="DZ722" s="81">
        <v>2.713888888888889</v>
      </c>
    </row>
    <row r="723" spans="37:131">
      <c r="AK723" s="89" t="s">
        <v>414</v>
      </c>
      <c r="AL723" s="89" t="s">
        <v>618</v>
      </c>
      <c r="AM723" s="89" t="s">
        <v>62</v>
      </c>
      <c r="AN723" s="89"/>
      <c r="AO723" s="89"/>
      <c r="AP723" s="89"/>
      <c r="AQ723" s="89">
        <v>800</v>
      </c>
      <c r="AR723" s="89">
        <v>6000</v>
      </c>
      <c r="AS723" s="89">
        <v>5523.45</v>
      </c>
      <c r="AT723" s="89"/>
      <c r="AU723" s="89"/>
      <c r="AV723" s="89"/>
      <c r="AW723" s="100"/>
      <c r="AX723" s="100">
        <v>7.5</v>
      </c>
      <c r="AY723" s="100"/>
      <c r="AZ723" s="100">
        <v>6.9043124999999996</v>
      </c>
      <c r="DL723" s="81" t="s">
        <v>425</v>
      </c>
      <c r="DM723" s="81" t="s">
        <v>624</v>
      </c>
      <c r="DN723" s="81" t="s">
        <v>41</v>
      </c>
      <c r="DO723" s="81">
        <v>26420</v>
      </c>
      <c r="DP723" s="81">
        <v>93322.48</v>
      </c>
      <c r="DQ723" s="81">
        <v>80928.350000000006</v>
      </c>
      <c r="DR723" s="81">
        <v>1700</v>
      </c>
      <c r="DS723" s="81">
        <v>4943.41</v>
      </c>
      <c r="DT723" s="81">
        <v>4569.5200000000004</v>
      </c>
      <c r="DU723" s="81">
        <v>-93.565480696442094</v>
      </c>
      <c r="DV723" s="81">
        <v>-94.70287330555297</v>
      </c>
      <c r="DW723" s="81">
        <v>-94.353622679814919</v>
      </c>
      <c r="DX723" s="81">
        <v>3.5322664647993944</v>
      </c>
      <c r="DY723" s="81">
        <v>2.9078882352941178</v>
      </c>
      <c r="DZ723" s="81">
        <v>3.063147236941711</v>
      </c>
      <c r="EA723" s="81">
        <v>2.6879529411764707</v>
      </c>
    </row>
    <row r="724" spans="37:131">
      <c r="AK724" s="89" t="s">
        <v>414</v>
      </c>
      <c r="AL724" s="89" t="s">
        <v>618</v>
      </c>
      <c r="AM724" s="89" t="s">
        <v>53</v>
      </c>
      <c r="AN724" s="89"/>
      <c r="AO724" s="89"/>
      <c r="AP724" s="89"/>
      <c r="AQ724" s="89">
        <v>20</v>
      </c>
      <c r="AR724" s="89">
        <v>93.04</v>
      </c>
      <c r="AS724" s="89">
        <v>85.33</v>
      </c>
      <c r="AT724" s="89"/>
      <c r="AU724" s="89"/>
      <c r="AV724" s="89"/>
      <c r="AW724" s="100"/>
      <c r="AX724" s="100">
        <v>4.6520000000000001</v>
      </c>
      <c r="AY724" s="100"/>
      <c r="AZ724" s="100">
        <v>4.2664999999999997</v>
      </c>
      <c r="DL724" s="81" t="s">
        <v>425</v>
      </c>
      <c r="DM724" s="81" t="s">
        <v>624</v>
      </c>
      <c r="DN724" s="81" t="s">
        <v>45</v>
      </c>
      <c r="DO724" s="81">
        <v>16240</v>
      </c>
      <c r="DP724" s="81">
        <v>56028</v>
      </c>
      <c r="DQ724" s="81">
        <v>47436.36</v>
      </c>
      <c r="DR724" s="81">
        <v>16240</v>
      </c>
      <c r="DS724" s="81">
        <v>53592</v>
      </c>
      <c r="DT724" s="81">
        <v>49149.95</v>
      </c>
      <c r="DU724" s="81">
        <v>0</v>
      </c>
      <c r="DV724" s="81">
        <v>-4.3478260869565215</v>
      </c>
      <c r="DW724" s="81">
        <v>3.6123977472133117</v>
      </c>
      <c r="DX724" s="81">
        <v>3.45</v>
      </c>
      <c r="DY724" s="81">
        <v>3.3</v>
      </c>
      <c r="DZ724" s="81">
        <v>2.9209581280788179</v>
      </c>
      <c r="EA724" s="81">
        <v>3.0264747536945813</v>
      </c>
    </row>
    <row r="725" spans="37:131">
      <c r="AK725" s="89" t="s">
        <v>414</v>
      </c>
      <c r="AL725" s="89" t="s">
        <v>618</v>
      </c>
      <c r="AM725" s="89" t="s">
        <v>41</v>
      </c>
      <c r="AN725" s="89"/>
      <c r="AO725" s="89"/>
      <c r="AP725" s="89"/>
      <c r="AQ725" s="89">
        <v>3950</v>
      </c>
      <c r="AR725" s="89">
        <v>17184.66</v>
      </c>
      <c r="AS725" s="89">
        <v>15860.97</v>
      </c>
      <c r="AT725" s="89"/>
      <c r="AU725" s="89"/>
      <c r="AV725" s="89"/>
      <c r="AW725" s="100"/>
      <c r="AX725" s="100">
        <v>4.3505468354430379</v>
      </c>
      <c r="AY725" s="100"/>
      <c r="AZ725" s="100">
        <v>4.0154354430379744</v>
      </c>
      <c r="DL725" s="81" t="s">
        <v>425</v>
      </c>
      <c r="DM725" s="81" t="s">
        <v>624</v>
      </c>
      <c r="DN725" s="81" t="s">
        <v>94</v>
      </c>
      <c r="DO725" s="81">
        <v>33040</v>
      </c>
      <c r="DP725" s="81">
        <v>111631.82</v>
      </c>
      <c r="DQ725" s="81">
        <v>93772</v>
      </c>
      <c r="DU725" s="81">
        <v>-100</v>
      </c>
      <c r="DV725" s="81">
        <v>-100</v>
      </c>
      <c r="DW725" s="81">
        <v>-100</v>
      </c>
      <c r="DX725" s="81">
        <v>3.3786870460048428</v>
      </c>
      <c r="DZ725" s="81">
        <v>2.8381355932203389</v>
      </c>
    </row>
    <row r="726" spans="37:131">
      <c r="AK726" s="89" t="s">
        <v>414</v>
      </c>
      <c r="AL726" s="89" t="s">
        <v>618</v>
      </c>
      <c r="AM726" s="89" t="s">
        <v>44</v>
      </c>
      <c r="AN726" s="89"/>
      <c r="AO726" s="89"/>
      <c r="AP726" s="89"/>
      <c r="AQ726" s="89">
        <v>13424</v>
      </c>
      <c r="AR726" s="89">
        <v>65693.279999999999</v>
      </c>
      <c r="AS726" s="89">
        <v>60591.61</v>
      </c>
      <c r="AT726" s="89"/>
      <c r="AU726" s="89"/>
      <c r="AV726" s="89"/>
      <c r="AW726" s="100"/>
      <c r="AX726" s="100">
        <v>4.8937187127532775</v>
      </c>
      <c r="AY726" s="100"/>
      <c r="AZ726" s="100">
        <v>4.5136777413587605</v>
      </c>
      <c r="DL726" s="81" t="s">
        <v>425</v>
      </c>
      <c r="DM726" s="81" t="s">
        <v>624</v>
      </c>
      <c r="DN726" s="81" t="s">
        <v>70</v>
      </c>
      <c r="DO726" s="81">
        <v>3215</v>
      </c>
      <c r="DP726" s="81">
        <v>9855.8700000000008</v>
      </c>
      <c r="DQ726" s="81">
        <v>8489.6</v>
      </c>
      <c r="DR726" s="81">
        <v>18000</v>
      </c>
      <c r="DS726" s="81">
        <v>54146.59</v>
      </c>
      <c r="DT726" s="81">
        <v>49677.919999999998</v>
      </c>
      <c r="DU726" s="81">
        <v>459.8755832037325</v>
      </c>
      <c r="DV726" s="81">
        <v>449.38417410132223</v>
      </c>
      <c r="DW726" s="81">
        <v>485.16208066339988</v>
      </c>
      <c r="DX726" s="81">
        <v>3.0655894245723174</v>
      </c>
      <c r="DY726" s="81">
        <v>3.0081438888888887</v>
      </c>
      <c r="DZ726" s="81">
        <v>2.6406220839813375</v>
      </c>
      <c r="EA726" s="81">
        <v>2.7598844444444444</v>
      </c>
    </row>
    <row r="727" spans="37:131">
      <c r="AK727" s="89" t="s">
        <v>414</v>
      </c>
      <c r="AL727" s="89" t="s">
        <v>618</v>
      </c>
      <c r="AM727" s="89" t="s">
        <v>42</v>
      </c>
      <c r="AN727" s="89"/>
      <c r="AO727" s="89"/>
      <c r="AP727" s="89"/>
      <c r="AQ727" s="89">
        <v>16350</v>
      </c>
      <c r="AR727" s="89">
        <v>74815.3</v>
      </c>
      <c r="AS727" s="89">
        <v>68956.84</v>
      </c>
      <c r="AT727" s="89"/>
      <c r="AU727" s="89"/>
      <c r="AV727" s="89"/>
      <c r="AW727" s="100"/>
      <c r="AX727" s="100">
        <v>4.5758593272171257</v>
      </c>
      <c r="AY727" s="100"/>
      <c r="AZ727" s="100">
        <v>4.2175437308868498</v>
      </c>
      <c r="DL727" s="81" t="s">
        <v>425</v>
      </c>
      <c r="DM727" s="81" t="s">
        <v>624</v>
      </c>
      <c r="DN727" s="81" t="s">
        <v>66</v>
      </c>
      <c r="DO727" s="81">
        <v>17070</v>
      </c>
      <c r="DP727" s="81">
        <v>68694</v>
      </c>
      <c r="DQ727" s="81">
        <v>58586.58</v>
      </c>
      <c r="DU727" s="81">
        <v>-100</v>
      </c>
      <c r="DV727" s="81">
        <v>-100</v>
      </c>
      <c r="DW727" s="81">
        <v>-100</v>
      </c>
      <c r="DX727" s="81">
        <v>4.0242530755711776</v>
      </c>
      <c r="DZ727" s="81">
        <v>3.4321370826010544</v>
      </c>
    </row>
    <row r="728" spans="37:131">
      <c r="AK728" s="89" t="s">
        <v>414</v>
      </c>
      <c r="AL728" s="89" t="s">
        <v>618</v>
      </c>
      <c r="AM728" s="89" t="s">
        <v>49</v>
      </c>
      <c r="AN728" s="89"/>
      <c r="AO728" s="89"/>
      <c r="AP728" s="89"/>
      <c r="AQ728" s="89">
        <v>160</v>
      </c>
      <c r="AR728" s="89">
        <v>857.25</v>
      </c>
      <c r="AS728" s="89">
        <v>787.6</v>
      </c>
      <c r="AT728" s="89"/>
      <c r="AU728" s="89"/>
      <c r="AV728" s="89"/>
      <c r="AW728" s="100"/>
      <c r="AX728" s="100">
        <v>5.3578124999999996</v>
      </c>
      <c r="AY728" s="100"/>
      <c r="AZ728" s="100">
        <v>4.9225000000000003</v>
      </c>
      <c r="DL728" s="81" t="s">
        <v>425</v>
      </c>
      <c r="DM728" s="81" t="s">
        <v>624</v>
      </c>
      <c r="DN728" s="81" t="s">
        <v>352</v>
      </c>
      <c r="DR728" s="81">
        <v>20000</v>
      </c>
      <c r="DS728" s="81">
        <v>60109.36</v>
      </c>
      <c r="DT728" s="81">
        <v>55000</v>
      </c>
      <c r="DY728" s="81">
        <v>3.005468</v>
      </c>
      <c r="EA728" s="81">
        <v>2.75</v>
      </c>
    </row>
    <row r="729" spans="37:131">
      <c r="AK729" s="89" t="s">
        <v>414</v>
      </c>
      <c r="AL729" s="89" t="s">
        <v>618</v>
      </c>
      <c r="AM729" s="89" t="s">
        <v>66</v>
      </c>
      <c r="AN729" s="89"/>
      <c r="AO729" s="89"/>
      <c r="AP729" s="89"/>
      <c r="AQ729" s="89">
        <v>332</v>
      </c>
      <c r="AR729" s="89">
        <v>1575.04</v>
      </c>
      <c r="AS729" s="89">
        <v>1448.6</v>
      </c>
      <c r="AT729" s="89"/>
      <c r="AU729" s="89"/>
      <c r="AV729" s="89"/>
      <c r="AW729" s="100"/>
      <c r="AX729" s="100">
        <v>4.7440963855421687</v>
      </c>
      <c r="AY729" s="100"/>
      <c r="AZ729" s="100">
        <v>4.3632530120481929</v>
      </c>
      <c r="DL729" s="81" t="s">
        <v>425</v>
      </c>
      <c r="DM729" s="81" t="s">
        <v>624</v>
      </c>
      <c r="DN729" s="81" t="s">
        <v>525</v>
      </c>
      <c r="DO729" s="81">
        <v>24720</v>
      </c>
      <c r="DP729" s="81">
        <v>84509.26</v>
      </c>
      <c r="DQ729" s="81">
        <v>72251.179999999993</v>
      </c>
      <c r="DU729" s="81">
        <v>-100</v>
      </c>
      <c r="DV729" s="81">
        <v>-100</v>
      </c>
      <c r="DW729" s="81">
        <v>-100</v>
      </c>
      <c r="DX729" s="81">
        <v>3.4186593851132683</v>
      </c>
      <c r="DZ729" s="81">
        <v>2.9227823624595466</v>
      </c>
    </row>
    <row r="730" spans="37:131">
      <c r="AK730" s="89" t="s">
        <v>414</v>
      </c>
      <c r="AL730" s="89" t="s">
        <v>618</v>
      </c>
      <c r="AM730" s="89" t="s">
        <v>43</v>
      </c>
      <c r="AN730" s="89">
        <v>6080</v>
      </c>
      <c r="AO730" s="89">
        <v>21853.88</v>
      </c>
      <c r="AP730" s="89">
        <v>18848</v>
      </c>
      <c r="AQ730" s="89">
        <v>5340</v>
      </c>
      <c r="AR730" s="89">
        <v>23626.14</v>
      </c>
      <c r="AS730" s="89">
        <v>21794.94</v>
      </c>
      <c r="AT730" s="89">
        <v>-12.171052631578947</v>
      </c>
      <c r="AU730" s="89">
        <v>8.1095896929972984</v>
      </c>
      <c r="AV730" s="89">
        <v>15.635292869269943</v>
      </c>
      <c r="AW730" s="100">
        <v>3.5943881578947372</v>
      </c>
      <c r="AX730" s="100">
        <v>4.424370786516854</v>
      </c>
      <c r="AY730" s="100">
        <v>3.1</v>
      </c>
      <c r="AZ730" s="100">
        <v>4.081449438202247</v>
      </c>
      <c r="DL730" s="81" t="s">
        <v>438</v>
      </c>
      <c r="DM730" s="81" t="s">
        <v>626</v>
      </c>
      <c r="DN730" s="81" t="s">
        <v>42</v>
      </c>
      <c r="DR730" s="81">
        <v>500</v>
      </c>
      <c r="DS730" s="81">
        <v>2670.47</v>
      </c>
      <c r="DT730" s="81">
        <v>2450.1799999999998</v>
      </c>
      <c r="DY730" s="81">
        <v>5.3409399999999998</v>
      </c>
      <c r="EA730" s="81">
        <v>4.90036</v>
      </c>
    </row>
    <row r="731" spans="37:131">
      <c r="AK731" s="89" t="s">
        <v>431</v>
      </c>
      <c r="AL731" s="89" t="s">
        <v>432</v>
      </c>
      <c r="AM731" s="89" t="s">
        <v>47</v>
      </c>
      <c r="AN731" s="89">
        <v>1260</v>
      </c>
      <c r="AO731" s="89">
        <v>5820.78</v>
      </c>
      <c r="AP731" s="89">
        <v>5178</v>
      </c>
      <c r="AQ731" s="89">
        <v>2352</v>
      </c>
      <c r="AR731" s="89">
        <v>15636.86</v>
      </c>
      <c r="AS731" s="89">
        <v>14336.34</v>
      </c>
      <c r="AT731" s="89">
        <v>86.666666666666671</v>
      </c>
      <c r="AU731" s="89">
        <v>168.63856733977238</v>
      </c>
      <c r="AV731" s="89">
        <v>176.8702201622248</v>
      </c>
      <c r="AW731" s="100">
        <v>4.6196666666666664</v>
      </c>
      <c r="AX731" s="100">
        <v>6.6483248299319726</v>
      </c>
      <c r="AY731" s="100">
        <v>4.1095238095238091</v>
      </c>
      <c r="AZ731" s="100">
        <v>6.0953826530612245</v>
      </c>
      <c r="DL731" s="81" t="s">
        <v>438</v>
      </c>
      <c r="DM731" s="81" t="s">
        <v>626</v>
      </c>
      <c r="DN731" s="81" t="s">
        <v>70</v>
      </c>
      <c r="DO731" s="81">
        <v>21</v>
      </c>
      <c r="DP731" s="81">
        <v>120.22</v>
      </c>
      <c r="DQ731" s="81">
        <v>100.33</v>
      </c>
      <c r="DU731" s="81">
        <v>-100</v>
      </c>
      <c r="DV731" s="81">
        <v>-100</v>
      </c>
      <c r="DW731" s="81">
        <v>-100</v>
      </c>
      <c r="DX731" s="81">
        <v>5.7247619047619045</v>
      </c>
      <c r="DZ731" s="81">
        <v>4.7776190476190479</v>
      </c>
    </row>
    <row r="732" spans="37:131">
      <c r="AK732" s="89" t="s">
        <v>431</v>
      </c>
      <c r="AL732" s="89" t="s">
        <v>432</v>
      </c>
      <c r="AM732" s="89" t="s">
        <v>133</v>
      </c>
      <c r="AN732" s="89">
        <v>5000</v>
      </c>
      <c r="AO732" s="89">
        <v>27372.78</v>
      </c>
      <c r="AP732" s="89">
        <v>23613.15</v>
      </c>
      <c r="AQ732" s="89"/>
      <c r="AR732" s="89"/>
      <c r="AS732" s="89"/>
      <c r="AT732" s="89">
        <v>-100</v>
      </c>
      <c r="AU732" s="89">
        <v>-100</v>
      </c>
      <c r="AV732" s="89">
        <v>-100</v>
      </c>
      <c r="AW732" s="100">
        <v>5.4745559999999998</v>
      </c>
      <c r="AX732" s="100"/>
      <c r="AY732" s="100">
        <v>4.7226300000000005</v>
      </c>
      <c r="AZ732" s="100"/>
      <c r="DL732" s="81" t="s">
        <v>446</v>
      </c>
      <c r="DM732" s="81" t="s">
        <v>447</v>
      </c>
      <c r="DN732" s="81" t="s">
        <v>47</v>
      </c>
      <c r="DO732" s="81">
        <v>11200</v>
      </c>
      <c r="DP732" s="81">
        <v>56491.55</v>
      </c>
      <c r="DQ732" s="81">
        <v>48636</v>
      </c>
      <c r="DU732" s="81">
        <v>-100</v>
      </c>
      <c r="DV732" s="81">
        <v>-100</v>
      </c>
      <c r="DW732" s="81">
        <v>-100</v>
      </c>
      <c r="DX732" s="81">
        <v>5.0438883928571432</v>
      </c>
      <c r="DZ732" s="81">
        <v>4.3425000000000002</v>
      </c>
    </row>
    <row r="733" spans="37:131">
      <c r="AK733" s="89" t="s">
        <v>431</v>
      </c>
      <c r="AL733" s="89" t="s">
        <v>432</v>
      </c>
      <c r="AM733" s="89" t="s">
        <v>62</v>
      </c>
      <c r="AN733" s="89">
        <v>19090</v>
      </c>
      <c r="AO733" s="89">
        <v>165401.5</v>
      </c>
      <c r="AP733" s="89">
        <v>137272.85999999999</v>
      </c>
      <c r="AQ733" s="89"/>
      <c r="AR733" s="89"/>
      <c r="AS733" s="89"/>
      <c r="AT733" s="89">
        <v>-100</v>
      </c>
      <c r="AU733" s="89">
        <v>-100</v>
      </c>
      <c r="AV733" s="89">
        <v>-100</v>
      </c>
      <c r="AW733" s="100">
        <v>8.6643006809848089</v>
      </c>
      <c r="AX733" s="100"/>
      <c r="AY733" s="100">
        <v>7.1908255631220523</v>
      </c>
      <c r="AZ733" s="100"/>
      <c r="DL733" s="81" t="s">
        <v>446</v>
      </c>
      <c r="DM733" s="81" t="s">
        <v>447</v>
      </c>
      <c r="DN733" s="81" t="s">
        <v>51</v>
      </c>
      <c r="DR733" s="81">
        <v>3000</v>
      </c>
      <c r="DS733" s="81">
        <v>15558.04</v>
      </c>
      <c r="DT733" s="81">
        <v>14271.96</v>
      </c>
      <c r="DY733" s="81">
        <v>5.1860133333333334</v>
      </c>
      <c r="EA733" s="81">
        <v>4.75732</v>
      </c>
    </row>
    <row r="734" spans="37:131">
      <c r="AK734" s="89" t="s">
        <v>431</v>
      </c>
      <c r="AL734" s="89" t="s">
        <v>432</v>
      </c>
      <c r="AM734" s="89" t="s">
        <v>53</v>
      </c>
      <c r="AN734" s="89">
        <v>14844.12</v>
      </c>
      <c r="AO734" s="89">
        <v>151018.6</v>
      </c>
      <c r="AP734" s="89">
        <v>130951.91</v>
      </c>
      <c r="AQ734" s="89">
        <v>891</v>
      </c>
      <c r="AR734" s="89">
        <v>6364.75</v>
      </c>
      <c r="AS734" s="89">
        <v>5837.41</v>
      </c>
      <c r="AT734" s="89">
        <v>-93.997623301347602</v>
      </c>
      <c r="AU734" s="89">
        <v>-95.785452917720065</v>
      </c>
      <c r="AV734" s="89">
        <v>-95.542325423126698</v>
      </c>
      <c r="AW734" s="100">
        <v>10.173631040438908</v>
      </c>
      <c r="AX734" s="100">
        <v>7.14337822671156</v>
      </c>
      <c r="AY734" s="100">
        <v>8.8218035154660566</v>
      </c>
      <c r="AZ734" s="100">
        <v>6.5515263748597077</v>
      </c>
      <c r="DL734" s="81" t="s">
        <v>446</v>
      </c>
      <c r="DM734" s="81" t="s">
        <v>447</v>
      </c>
      <c r="DN734" s="81" t="s">
        <v>41</v>
      </c>
      <c r="DO734" s="81">
        <v>2500</v>
      </c>
      <c r="DP734" s="81">
        <v>12251.98</v>
      </c>
      <c r="DQ734" s="81">
        <v>10899</v>
      </c>
      <c r="DR734" s="81">
        <v>14400</v>
      </c>
      <c r="DS734" s="81">
        <v>71472.350000000006</v>
      </c>
      <c r="DT734" s="81">
        <v>66066.55</v>
      </c>
      <c r="DU734" s="81">
        <v>476</v>
      </c>
      <c r="DV734" s="81">
        <v>483.35346613363726</v>
      </c>
      <c r="DW734" s="81">
        <v>506.17074961005596</v>
      </c>
      <c r="DX734" s="81">
        <v>4.900792</v>
      </c>
      <c r="DY734" s="81">
        <v>4.9633576388888896</v>
      </c>
      <c r="DZ734" s="81">
        <v>4.3596000000000004</v>
      </c>
      <c r="EA734" s="81">
        <v>4.5879548611111112</v>
      </c>
    </row>
    <row r="735" spans="37:131">
      <c r="AK735" s="89" t="s">
        <v>431</v>
      </c>
      <c r="AL735" s="89" t="s">
        <v>432</v>
      </c>
      <c r="AM735" s="89" t="s">
        <v>55</v>
      </c>
      <c r="AN735" s="89">
        <v>2000</v>
      </c>
      <c r="AO735" s="89">
        <v>12955.83</v>
      </c>
      <c r="AP735" s="89">
        <v>10756.1</v>
      </c>
      <c r="AQ735" s="89"/>
      <c r="AR735" s="89"/>
      <c r="AS735" s="89"/>
      <c r="AT735" s="89">
        <v>-100</v>
      </c>
      <c r="AU735" s="89">
        <v>-100</v>
      </c>
      <c r="AV735" s="89">
        <v>-100</v>
      </c>
      <c r="AW735" s="100">
        <v>6.4779150000000003</v>
      </c>
      <c r="AX735" s="100"/>
      <c r="AY735" s="100">
        <v>5.37805</v>
      </c>
      <c r="AZ735" s="100"/>
      <c r="DL735" s="81" t="s">
        <v>446</v>
      </c>
      <c r="DM735" s="81" t="s">
        <v>447</v>
      </c>
      <c r="DN735" s="81" t="s">
        <v>45</v>
      </c>
      <c r="DO735" s="81">
        <v>1344</v>
      </c>
      <c r="DP735" s="81">
        <v>8064</v>
      </c>
      <c r="DQ735" s="81">
        <v>6827.42</v>
      </c>
      <c r="DR735" s="81">
        <v>1344</v>
      </c>
      <c r="DS735" s="81">
        <v>7728</v>
      </c>
      <c r="DT735" s="81">
        <v>7087.45</v>
      </c>
      <c r="DU735" s="81">
        <v>0</v>
      </c>
      <c r="DV735" s="81">
        <v>-4.166666666666667</v>
      </c>
      <c r="DW735" s="81">
        <v>3.8086129167386766</v>
      </c>
      <c r="DX735" s="81">
        <v>6</v>
      </c>
      <c r="DY735" s="81">
        <v>5.75</v>
      </c>
      <c r="DZ735" s="81">
        <v>5.0799255952380955</v>
      </c>
      <c r="EA735" s="81">
        <v>5.2734002976190473</v>
      </c>
    </row>
    <row r="736" spans="37:131">
      <c r="AK736" s="89" t="s">
        <v>431</v>
      </c>
      <c r="AL736" s="89" t="s">
        <v>432</v>
      </c>
      <c r="AM736" s="89" t="s">
        <v>41</v>
      </c>
      <c r="AN736" s="89"/>
      <c r="AO736" s="89"/>
      <c r="AP736" s="89"/>
      <c r="AQ736" s="89">
        <v>9450</v>
      </c>
      <c r="AR736" s="89">
        <v>59977.52</v>
      </c>
      <c r="AS736" s="89">
        <v>55277.05</v>
      </c>
      <c r="AT736" s="89"/>
      <c r="AU736" s="89"/>
      <c r="AV736" s="89"/>
      <c r="AW736" s="100"/>
      <c r="AX736" s="100">
        <v>6.3468275132275132</v>
      </c>
      <c r="AY736" s="100"/>
      <c r="AZ736" s="100">
        <v>5.8494232804232809</v>
      </c>
      <c r="DL736" s="81" t="s">
        <v>446</v>
      </c>
      <c r="DM736" s="81" t="s">
        <v>447</v>
      </c>
      <c r="DN736" s="81" t="s">
        <v>60</v>
      </c>
      <c r="DR736" s="81">
        <v>2700</v>
      </c>
      <c r="DS736" s="81">
        <v>16262.5</v>
      </c>
      <c r="DT736" s="81">
        <v>14925.1</v>
      </c>
      <c r="DY736" s="81">
        <v>6.0231481481481479</v>
      </c>
      <c r="EA736" s="81">
        <v>5.527814814814815</v>
      </c>
    </row>
    <row r="737" spans="37:147">
      <c r="AK737" s="89" t="s">
        <v>431</v>
      </c>
      <c r="AL737" s="89" t="s">
        <v>432</v>
      </c>
      <c r="AM737" s="89" t="s">
        <v>44</v>
      </c>
      <c r="AN737" s="89">
        <v>2340</v>
      </c>
      <c r="AO737" s="89">
        <v>13051.87</v>
      </c>
      <c r="AP737" s="89">
        <v>11091.6</v>
      </c>
      <c r="AQ737" s="89"/>
      <c r="AR737" s="89"/>
      <c r="AS737" s="89"/>
      <c r="AT737" s="89">
        <v>-100</v>
      </c>
      <c r="AU737" s="89">
        <v>-100</v>
      </c>
      <c r="AV737" s="89">
        <v>-100</v>
      </c>
      <c r="AW737" s="100">
        <v>5.5777222222222225</v>
      </c>
      <c r="AX737" s="100"/>
      <c r="AY737" s="100">
        <v>4.74</v>
      </c>
      <c r="AZ737" s="100"/>
      <c r="DL737" s="81" t="s">
        <v>446</v>
      </c>
      <c r="DM737" s="81" t="s">
        <v>447</v>
      </c>
      <c r="DN737" s="81" t="s">
        <v>525</v>
      </c>
      <c r="DO737" s="81">
        <v>6680</v>
      </c>
      <c r="DP737" s="81">
        <v>34191.980000000003</v>
      </c>
      <c r="DQ737" s="81">
        <v>29437.34</v>
      </c>
      <c r="DU737" s="81">
        <v>-100</v>
      </c>
      <c r="DV737" s="81">
        <v>-100</v>
      </c>
      <c r="DW737" s="81">
        <v>-100</v>
      </c>
      <c r="DX737" s="81">
        <v>5.1185598802395216</v>
      </c>
      <c r="DZ737" s="81">
        <v>4.4067874251497008</v>
      </c>
    </row>
    <row r="738" spans="37:147">
      <c r="AK738" s="89" t="s">
        <v>431</v>
      </c>
      <c r="AL738" s="89" t="s">
        <v>432</v>
      </c>
      <c r="AM738" s="89" t="s">
        <v>84</v>
      </c>
      <c r="AN738" s="89">
        <v>13990</v>
      </c>
      <c r="AO738" s="89">
        <v>72546.16</v>
      </c>
      <c r="AP738" s="89">
        <v>61143.17</v>
      </c>
      <c r="AQ738" s="89"/>
      <c r="AR738" s="89"/>
      <c r="AS738" s="89"/>
      <c r="AT738" s="89">
        <v>-100</v>
      </c>
      <c r="AU738" s="89">
        <v>-100</v>
      </c>
      <c r="AV738" s="89">
        <v>-100</v>
      </c>
      <c r="AW738" s="100">
        <v>5.1855725518227311</v>
      </c>
      <c r="AX738" s="100"/>
      <c r="AY738" s="100">
        <v>4.3704910650464619</v>
      </c>
      <c r="AZ738" s="100"/>
      <c r="DL738" s="81" t="s">
        <v>455</v>
      </c>
      <c r="DM738" s="81" t="s">
        <v>456</v>
      </c>
      <c r="DN738" s="81" t="s">
        <v>47</v>
      </c>
      <c r="DO738" s="81">
        <v>246665.88</v>
      </c>
      <c r="DP738" s="81">
        <v>2263189.9300000002</v>
      </c>
      <c r="DQ738" s="81">
        <v>1950083.45</v>
      </c>
      <c r="DR738" s="81">
        <v>357936.16499999998</v>
      </c>
      <c r="DS738" s="81">
        <v>3173378.98</v>
      </c>
      <c r="DT738" s="81">
        <v>2919869.41</v>
      </c>
      <c r="DU738" s="81">
        <v>45.109718863427716</v>
      </c>
      <c r="DV738" s="81">
        <v>40.217086420139729</v>
      </c>
      <c r="DW738" s="81">
        <v>49.730485123598179</v>
      </c>
      <c r="DX738" s="81">
        <v>9.1751235720157158</v>
      </c>
      <c r="DY738" s="81">
        <v>8.8657679505506248</v>
      </c>
      <c r="DZ738" s="81">
        <v>7.9057689292090174</v>
      </c>
      <c r="EA738" s="81">
        <v>8.1575143713125513</v>
      </c>
    </row>
    <row r="739" spans="37:147">
      <c r="AK739" s="89" t="s">
        <v>431</v>
      </c>
      <c r="AL739" s="89" t="s">
        <v>432</v>
      </c>
      <c r="AM739" s="89" t="s">
        <v>525</v>
      </c>
      <c r="AN739" s="89">
        <v>1120</v>
      </c>
      <c r="AO739" s="89">
        <v>5849.24</v>
      </c>
      <c r="AP739" s="89">
        <v>5035.8599999999997</v>
      </c>
      <c r="AQ739" s="89"/>
      <c r="AR739" s="89"/>
      <c r="AS739" s="89"/>
      <c r="AT739" s="89">
        <v>-100</v>
      </c>
      <c r="AU739" s="89">
        <v>-100</v>
      </c>
      <c r="AV739" s="89">
        <v>-100</v>
      </c>
      <c r="AW739" s="100">
        <v>5.2225357142857138</v>
      </c>
      <c r="AX739" s="100"/>
      <c r="AY739" s="100">
        <v>4.4963035714285713</v>
      </c>
      <c r="AZ739" s="100"/>
      <c r="DL739" s="81" t="s">
        <v>455</v>
      </c>
      <c r="DM739" s="81" t="s">
        <v>456</v>
      </c>
      <c r="DN739" s="81" t="s">
        <v>63</v>
      </c>
      <c r="DO739" s="81">
        <v>500</v>
      </c>
      <c r="DP739" s="81">
        <v>4576.38</v>
      </c>
      <c r="DQ739" s="81">
        <v>3940</v>
      </c>
      <c r="DU739" s="81">
        <v>-100</v>
      </c>
      <c r="DV739" s="81">
        <v>-100</v>
      </c>
      <c r="DW739" s="81">
        <v>-100</v>
      </c>
      <c r="DX739" s="81">
        <v>9.1527600000000007</v>
      </c>
      <c r="DZ739" s="81">
        <v>7.88</v>
      </c>
    </row>
    <row r="740" spans="37:147">
      <c r="AK740" s="89" t="s">
        <v>433</v>
      </c>
      <c r="AL740" s="89" t="s">
        <v>625</v>
      </c>
      <c r="AM740" s="89" t="s">
        <v>133</v>
      </c>
      <c r="AN740" s="89">
        <v>336</v>
      </c>
      <c r="AO740" s="89">
        <v>3161.76</v>
      </c>
      <c r="AP740" s="89">
        <v>2722.09</v>
      </c>
      <c r="AQ740" s="89"/>
      <c r="AR740" s="89"/>
      <c r="AS740" s="89"/>
      <c r="AT740" s="89">
        <v>-100</v>
      </c>
      <c r="AU740" s="89">
        <v>-100</v>
      </c>
      <c r="AV740" s="89">
        <v>-100</v>
      </c>
      <c r="AW740" s="100">
        <v>9.41</v>
      </c>
      <c r="AX740" s="100"/>
      <c r="AY740" s="100">
        <v>8.1014583333333334</v>
      </c>
      <c r="AZ740" s="100"/>
      <c r="DL740" s="81" t="s">
        <v>455</v>
      </c>
      <c r="DM740" s="81" t="s">
        <v>456</v>
      </c>
      <c r="DN740" s="81" t="s">
        <v>53</v>
      </c>
      <c r="DR740" s="81">
        <v>250</v>
      </c>
      <c r="DS740" s="81">
        <v>2514.81</v>
      </c>
      <c r="DT740" s="81">
        <v>2312.7600000000002</v>
      </c>
      <c r="DY740" s="81">
        <v>10.059239999999999</v>
      </c>
      <c r="EA740" s="81">
        <v>9.2510400000000015</v>
      </c>
    </row>
    <row r="741" spans="37:147">
      <c r="AK741" s="89" t="s">
        <v>433</v>
      </c>
      <c r="AL741" s="89" t="s">
        <v>625</v>
      </c>
      <c r="AM741" s="89" t="s">
        <v>53</v>
      </c>
      <c r="AN741" s="89"/>
      <c r="AO741" s="89"/>
      <c r="AP741" s="89"/>
      <c r="AQ741" s="89">
        <v>150</v>
      </c>
      <c r="AR741" s="89">
        <v>1037.97</v>
      </c>
      <c r="AS741" s="89">
        <v>952.87</v>
      </c>
      <c r="AT741" s="89"/>
      <c r="AU741" s="89"/>
      <c r="AV741" s="89"/>
      <c r="AW741" s="100"/>
      <c r="AX741" s="100">
        <v>6.9198000000000004</v>
      </c>
      <c r="AY741" s="100"/>
      <c r="AZ741" s="100">
        <v>6.3524666666666665</v>
      </c>
      <c r="DL741" s="81" t="s">
        <v>455</v>
      </c>
      <c r="DM741" s="81" t="s">
        <v>456</v>
      </c>
      <c r="DN741" s="81" t="s">
        <v>51</v>
      </c>
      <c r="DR741" s="81">
        <v>9000</v>
      </c>
      <c r="DS741" s="81">
        <v>71201.66</v>
      </c>
      <c r="DT741" s="81">
        <v>65315.87</v>
      </c>
      <c r="DY741" s="81">
        <v>7.9112955555555562</v>
      </c>
      <c r="EA741" s="81">
        <v>7.2573188888888893</v>
      </c>
    </row>
    <row r="742" spans="37:147">
      <c r="AK742" s="89" t="s">
        <v>433</v>
      </c>
      <c r="AL742" s="89" t="s">
        <v>625</v>
      </c>
      <c r="AM742" s="89" t="s">
        <v>55</v>
      </c>
      <c r="AN742" s="89"/>
      <c r="AO742" s="89"/>
      <c r="AP742" s="89"/>
      <c r="AQ742" s="89">
        <v>1920</v>
      </c>
      <c r="AR742" s="89">
        <v>12142.29</v>
      </c>
      <c r="AS742" s="89">
        <v>11146.8</v>
      </c>
      <c r="AT742" s="89"/>
      <c r="AU742" s="89"/>
      <c r="AV742" s="89"/>
      <c r="AW742" s="100"/>
      <c r="AX742" s="100">
        <v>6.3241093750000008</v>
      </c>
      <c r="AY742" s="100"/>
      <c r="AZ742" s="100">
        <v>5.805625</v>
      </c>
      <c r="DL742" s="81" t="s">
        <v>455</v>
      </c>
      <c r="DM742" s="81" t="s">
        <v>456</v>
      </c>
      <c r="DN742" s="81" t="s">
        <v>41</v>
      </c>
      <c r="DO742" s="81">
        <v>53256</v>
      </c>
      <c r="DP742" s="81">
        <v>458463.17</v>
      </c>
      <c r="DQ742" s="81">
        <v>393524.99</v>
      </c>
      <c r="DR742" s="81">
        <v>27190</v>
      </c>
      <c r="DS742" s="81">
        <v>217610.69</v>
      </c>
      <c r="DT742" s="81">
        <v>201061.93</v>
      </c>
      <c r="DU742" s="81">
        <v>-48.94471984377347</v>
      </c>
      <c r="DV742" s="81">
        <v>-52.534749956032456</v>
      </c>
      <c r="DW742" s="81">
        <v>-48.9074556612021</v>
      </c>
      <c r="DX742" s="81">
        <v>8.6086670046567519</v>
      </c>
      <c r="DY742" s="81">
        <v>8.0033354174328792</v>
      </c>
      <c r="DZ742" s="81">
        <v>7.3893080591858196</v>
      </c>
      <c r="EA742" s="81">
        <v>7.3947013607944099</v>
      </c>
    </row>
    <row r="743" spans="37:147">
      <c r="AK743" s="89" t="s">
        <v>433</v>
      </c>
      <c r="AL743" s="89" t="s">
        <v>625</v>
      </c>
      <c r="AM743" s="89" t="s">
        <v>42</v>
      </c>
      <c r="AN743" s="89"/>
      <c r="AO743" s="89"/>
      <c r="AP743" s="89"/>
      <c r="AQ743" s="89">
        <v>450</v>
      </c>
      <c r="AR743" s="89">
        <v>3544.75</v>
      </c>
      <c r="AS743" s="89">
        <v>3251.73</v>
      </c>
      <c r="AT743" s="89"/>
      <c r="AU743" s="89"/>
      <c r="AV743" s="89"/>
      <c r="AW743" s="100"/>
      <c r="AX743" s="100">
        <v>7.8772222222222226</v>
      </c>
      <c r="AY743" s="100"/>
      <c r="AZ743" s="100">
        <v>7.2260666666666671</v>
      </c>
      <c r="DL743" s="81" t="s">
        <v>455</v>
      </c>
      <c r="DM743" s="81" t="s">
        <v>456</v>
      </c>
      <c r="DN743" s="81" t="s">
        <v>70</v>
      </c>
      <c r="DO743" s="81">
        <v>100</v>
      </c>
      <c r="DP743" s="81">
        <v>892.83</v>
      </c>
      <c r="DQ743" s="81">
        <v>769.06</v>
      </c>
      <c r="DU743" s="81">
        <v>-100</v>
      </c>
      <c r="DV743" s="81">
        <v>-100</v>
      </c>
      <c r="DW743" s="81">
        <v>-100</v>
      </c>
      <c r="DX743" s="81">
        <v>8.9283000000000001</v>
      </c>
      <c r="DZ743" s="81">
        <v>7.6905999999999999</v>
      </c>
    </row>
    <row r="744" spans="37:147">
      <c r="AK744" s="89" t="s">
        <v>441</v>
      </c>
      <c r="AL744" s="89" t="s">
        <v>307</v>
      </c>
      <c r="AM744" s="89" t="s">
        <v>47</v>
      </c>
      <c r="AN744" s="89">
        <v>32</v>
      </c>
      <c r="AO744" s="89">
        <v>366.71</v>
      </c>
      <c r="AP744" s="89">
        <v>313.58999999999997</v>
      </c>
      <c r="AQ744" s="89">
        <v>439</v>
      </c>
      <c r="AR744" s="89">
        <v>5216.17</v>
      </c>
      <c r="AS744" s="89">
        <v>4796.66</v>
      </c>
      <c r="AT744" s="89">
        <v>1271.875</v>
      </c>
      <c r="AU744" s="89">
        <v>1322.4237135611247</v>
      </c>
      <c r="AV744" s="89">
        <v>1429.5959692592239</v>
      </c>
      <c r="AW744" s="100">
        <v>11.459687499999999</v>
      </c>
      <c r="AX744" s="100">
        <v>11.881936218678815</v>
      </c>
      <c r="AY744" s="100">
        <v>9.7996874999999992</v>
      </c>
      <c r="AZ744" s="100">
        <v>10.926332574031891</v>
      </c>
      <c r="EB744" s="81" t="s">
        <v>279</v>
      </c>
      <c r="EC744" s="81" t="s">
        <v>447</v>
      </c>
      <c r="ED744" s="81" t="s">
        <v>94</v>
      </c>
      <c r="EH744" s="81">
        <v>10000</v>
      </c>
      <c r="EI744" s="81">
        <v>31593.48</v>
      </c>
      <c r="EJ744" s="81">
        <v>28908</v>
      </c>
      <c r="EO744" s="81">
        <v>3.159348</v>
      </c>
      <c r="EQ744" s="81">
        <v>2.8908</v>
      </c>
    </row>
    <row r="745" spans="37:147">
      <c r="AK745" s="89" t="s">
        <v>441</v>
      </c>
      <c r="AL745" s="89" t="s">
        <v>307</v>
      </c>
      <c r="AM745" s="89" t="s">
        <v>134</v>
      </c>
      <c r="AN745" s="89"/>
      <c r="AO745" s="89"/>
      <c r="AP745" s="89"/>
      <c r="AQ745" s="89">
        <v>600</v>
      </c>
      <c r="AR745" s="89">
        <v>8794.42</v>
      </c>
      <c r="AS745" s="89">
        <v>8129.67</v>
      </c>
      <c r="AT745" s="89"/>
      <c r="AU745" s="89"/>
      <c r="AV745" s="89"/>
      <c r="AW745" s="100"/>
      <c r="AX745" s="100">
        <v>14.657366666666666</v>
      </c>
      <c r="AY745" s="100"/>
      <c r="AZ745" s="100">
        <v>13.54945</v>
      </c>
      <c r="EB745" s="81" t="s">
        <v>279</v>
      </c>
      <c r="EC745" s="81" t="s">
        <v>447</v>
      </c>
      <c r="ED745" s="81" t="s">
        <v>70</v>
      </c>
      <c r="EE745" s="81">
        <v>6000</v>
      </c>
      <c r="EF745" s="81">
        <v>19438.37</v>
      </c>
      <c r="EG745" s="81">
        <v>16743.73</v>
      </c>
      <c r="EH745" s="81">
        <v>70951</v>
      </c>
      <c r="EI745" s="81">
        <v>226166.06</v>
      </c>
      <c r="EJ745" s="81">
        <v>208606.92</v>
      </c>
      <c r="EK745" s="81">
        <v>1082.5166666666667</v>
      </c>
      <c r="EL745" s="81">
        <v>1063.5032155473941</v>
      </c>
      <c r="EM745" s="81">
        <v>1145.8808162816767</v>
      </c>
      <c r="EN745" s="81">
        <v>3.2397283333333333</v>
      </c>
      <c r="EO745" s="81">
        <v>3.1876373835463911</v>
      </c>
      <c r="EP745" s="81">
        <v>2.7906216666666666</v>
      </c>
      <c r="EQ745" s="81">
        <v>2.9401547546898565</v>
      </c>
    </row>
    <row r="746" spans="37:147">
      <c r="AK746" s="89" t="s">
        <v>441</v>
      </c>
      <c r="AL746" s="89" t="s">
        <v>307</v>
      </c>
      <c r="AM746" s="89" t="s">
        <v>62</v>
      </c>
      <c r="AN746" s="89">
        <v>4402.45</v>
      </c>
      <c r="AO746" s="89">
        <v>60507.519999999997</v>
      </c>
      <c r="AP746" s="89">
        <v>52109.14</v>
      </c>
      <c r="AQ746" s="89">
        <v>6942</v>
      </c>
      <c r="AR746" s="89">
        <v>90446.52</v>
      </c>
      <c r="AS746" s="89">
        <v>83144.97</v>
      </c>
      <c r="AT746" s="89">
        <v>57.684925439244068</v>
      </c>
      <c r="AU746" s="89">
        <v>49.479800196735894</v>
      </c>
      <c r="AV746" s="89">
        <v>59.559282690138431</v>
      </c>
      <c r="AW746" s="100">
        <v>13.744056150552533</v>
      </c>
      <c r="AX746" s="100">
        <v>13.028885047536734</v>
      </c>
      <c r="AY746" s="100">
        <v>11.836395643334962</v>
      </c>
      <c r="AZ746" s="100">
        <v>11.97709161624892</v>
      </c>
      <c r="EB746" s="81" t="s">
        <v>279</v>
      </c>
      <c r="EC746" s="81" t="s">
        <v>447</v>
      </c>
      <c r="ED746" s="81" t="s">
        <v>66</v>
      </c>
      <c r="EE746" s="81">
        <v>18078</v>
      </c>
      <c r="EF746" s="81">
        <v>58718.41</v>
      </c>
      <c r="EG746" s="81">
        <v>50264.1</v>
      </c>
      <c r="EH746" s="81">
        <v>43476</v>
      </c>
      <c r="EI746" s="81">
        <v>140002.07999999999</v>
      </c>
      <c r="EJ746" s="81">
        <v>128885.39</v>
      </c>
      <c r="EK746" s="81">
        <v>140.49120477928975</v>
      </c>
      <c r="EL746" s="81">
        <v>138.4296168782499</v>
      </c>
      <c r="EM746" s="81">
        <v>156.41638863522874</v>
      </c>
      <c r="EN746" s="81">
        <v>3.2480589666998565</v>
      </c>
      <c r="EO746" s="81">
        <v>3.2202152911951418</v>
      </c>
      <c r="EP746" s="81">
        <v>2.7804015930965815</v>
      </c>
      <c r="EQ746" s="81">
        <v>2.9645181249424968</v>
      </c>
    </row>
    <row r="747" spans="37:147">
      <c r="AK747" s="89" t="s">
        <v>441</v>
      </c>
      <c r="AL747" s="89" t="s">
        <v>307</v>
      </c>
      <c r="AM747" s="89" t="s">
        <v>53</v>
      </c>
      <c r="AN747" s="89">
        <v>15642</v>
      </c>
      <c r="AO747" s="89">
        <v>200108.56</v>
      </c>
      <c r="AP747" s="89">
        <v>170978.37</v>
      </c>
      <c r="AQ747" s="89">
        <v>19026</v>
      </c>
      <c r="AR747" s="89">
        <v>235874.98</v>
      </c>
      <c r="AS747" s="89">
        <v>216717.06</v>
      </c>
      <c r="AT747" s="89">
        <v>21.634062140391254</v>
      </c>
      <c r="AU747" s="89">
        <v>17.873508259716633</v>
      </c>
      <c r="AV747" s="89">
        <v>26.751155716363421</v>
      </c>
      <c r="AW747" s="100">
        <v>12.793029024421429</v>
      </c>
      <c r="AX747" s="100">
        <v>12.397507621150005</v>
      </c>
      <c r="AY747" s="100">
        <v>10.93072305331799</v>
      </c>
      <c r="AZ747" s="100">
        <v>11.390573951434879</v>
      </c>
      <c r="EB747" s="81" t="s">
        <v>279</v>
      </c>
      <c r="EC747" s="81" t="s">
        <v>447</v>
      </c>
      <c r="ED747" s="81" t="s">
        <v>345</v>
      </c>
      <c r="EE747" s="81">
        <v>1200</v>
      </c>
      <c r="EF747" s="81">
        <v>4409.7700000000004</v>
      </c>
      <c r="EG747" s="81">
        <v>3720</v>
      </c>
      <c r="EH747" s="81">
        <v>6306</v>
      </c>
      <c r="EI747" s="81">
        <v>20704.099999999999</v>
      </c>
      <c r="EJ747" s="81">
        <v>19005.41</v>
      </c>
      <c r="EK747" s="81">
        <v>425.5</v>
      </c>
      <c r="EL747" s="81">
        <v>369.50521228998326</v>
      </c>
      <c r="EM747" s="81">
        <v>410.89811827956987</v>
      </c>
      <c r="EN747" s="81">
        <v>3.6748083333333339</v>
      </c>
      <c r="EO747" s="81">
        <v>3.2832381858547413</v>
      </c>
      <c r="EP747" s="81">
        <v>3.1</v>
      </c>
      <c r="EQ747" s="81">
        <v>3.013861401839518</v>
      </c>
    </row>
    <row r="748" spans="37:147">
      <c r="AK748" s="89" t="s">
        <v>441</v>
      </c>
      <c r="AL748" s="89" t="s">
        <v>307</v>
      </c>
      <c r="AM748" s="89" t="s">
        <v>55</v>
      </c>
      <c r="AN748" s="89"/>
      <c r="AO748" s="89"/>
      <c r="AP748" s="89"/>
      <c r="AQ748" s="89">
        <v>1000</v>
      </c>
      <c r="AR748" s="89">
        <v>11982.38</v>
      </c>
      <c r="AS748" s="89">
        <v>11000</v>
      </c>
      <c r="AT748" s="89"/>
      <c r="AU748" s="89"/>
      <c r="AV748" s="89"/>
      <c r="AW748" s="100"/>
      <c r="AX748" s="100">
        <v>11.982379999999999</v>
      </c>
      <c r="AY748" s="100"/>
      <c r="AZ748" s="100">
        <v>11</v>
      </c>
      <c r="EB748" s="81" t="s">
        <v>279</v>
      </c>
      <c r="EC748" s="81" t="s">
        <v>447</v>
      </c>
      <c r="ED748" s="81" t="s">
        <v>65</v>
      </c>
      <c r="EE748" s="81">
        <v>300</v>
      </c>
      <c r="EF748" s="81">
        <v>1230.3900000000001</v>
      </c>
      <c r="EG748" s="81">
        <v>1063.78</v>
      </c>
      <c r="EK748" s="81">
        <v>-100</v>
      </c>
      <c r="EL748" s="81">
        <v>-100</v>
      </c>
      <c r="EM748" s="81">
        <v>-100</v>
      </c>
      <c r="EN748" s="81">
        <v>4.1013000000000002</v>
      </c>
      <c r="EP748" s="81">
        <v>3.5459333333333332</v>
      </c>
    </row>
    <row r="749" spans="37:147">
      <c r="AK749" s="89" t="s">
        <v>441</v>
      </c>
      <c r="AL749" s="89" t="s">
        <v>307</v>
      </c>
      <c r="AM749" s="89" t="s">
        <v>41</v>
      </c>
      <c r="AN749" s="89">
        <v>422501</v>
      </c>
      <c r="AO749" s="89">
        <v>4692955.24</v>
      </c>
      <c r="AP749" s="89">
        <v>4025245.9</v>
      </c>
      <c r="AQ749" s="89">
        <v>453826</v>
      </c>
      <c r="AR749" s="89">
        <v>5174695.5</v>
      </c>
      <c r="AS749" s="89">
        <v>4760471.1399999997</v>
      </c>
      <c r="AT749" s="89">
        <v>7.4141836350683192</v>
      </c>
      <c r="AU749" s="89">
        <v>10.265179090009811</v>
      </c>
      <c r="AV749" s="89">
        <v>18.265349701989628</v>
      </c>
      <c r="AW749" s="100">
        <v>11.107560076780883</v>
      </c>
      <c r="AX749" s="100">
        <v>11.402377783555812</v>
      </c>
      <c r="AY749" s="100">
        <v>9.527186681214955</v>
      </c>
      <c r="AZ749" s="100">
        <v>10.489639509415502</v>
      </c>
      <c r="EB749" s="81" t="s">
        <v>281</v>
      </c>
      <c r="EC749" s="81" t="s">
        <v>282</v>
      </c>
      <c r="ED749" s="81" t="s">
        <v>60</v>
      </c>
      <c r="EE749" s="81">
        <v>15000</v>
      </c>
      <c r="EF749" s="81">
        <v>96563.16</v>
      </c>
      <c r="EG749" s="81">
        <v>85450</v>
      </c>
      <c r="EK749" s="81">
        <v>-100</v>
      </c>
      <c r="EL749" s="81">
        <v>-100</v>
      </c>
      <c r="EM749" s="81">
        <v>-100</v>
      </c>
      <c r="EN749" s="81">
        <v>6.4375439999999999</v>
      </c>
      <c r="EP749" s="81">
        <v>5.6966666666666663</v>
      </c>
    </row>
    <row r="750" spans="37:147">
      <c r="AK750" s="89" t="s">
        <v>441</v>
      </c>
      <c r="AL750" s="89" t="s">
        <v>307</v>
      </c>
      <c r="AM750" s="89" t="s">
        <v>44</v>
      </c>
      <c r="AN750" s="89">
        <v>826</v>
      </c>
      <c r="AO750" s="89">
        <v>10383.66</v>
      </c>
      <c r="AP750" s="89">
        <v>8966.0300000000007</v>
      </c>
      <c r="AQ750" s="89">
        <v>1250</v>
      </c>
      <c r="AR750" s="89">
        <v>16125.56</v>
      </c>
      <c r="AS750" s="89">
        <v>14782.13</v>
      </c>
      <c r="AT750" s="89">
        <v>51.331719128329297</v>
      </c>
      <c r="AU750" s="89">
        <v>55.29745773648213</v>
      </c>
      <c r="AV750" s="89">
        <v>64.868174654780304</v>
      </c>
      <c r="AW750" s="100">
        <v>12.571016949152542</v>
      </c>
      <c r="AX750" s="100">
        <v>12.900447999999999</v>
      </c>
      <c r="AY750" s="100">
        <v>10.854757869249395</v>
      </c>
      <c r="AZ750" s="100">
        <v>11.825704</v>
      </c>
      <c r="EB750" s="81" t="s">
        <v>281</v>
      </c>
      <c r="EC750" s="81" t="s">
        <v>282</v>
      </c>
      <c r="ED750" s="81" t="s">
        <v>94</v>
      </c>
      <c r="EE750" s="81">
        <v>20</v>
      </c>
      <c r="EF750" s="81">
        <v>72.63</v>
      </c>
      <c r="EG750" s="81">
        <v>61.72</v>
      </c>
      <c r="EK750" s="81">
        <v>-100</v>
      </c>
      <c r="EL750" s="81">
        <v>-100</v>
      </c>
      <c r="EM750" s="81">
        <v>-100</v>
      </c>
      <c r="EN750" s="81">
        <v>3.6315</v>
      </c>
      <c r="EP750" s="81">
        <v>3.0859999999999999</v>
      </c>
    </row>
    <row r="751" spans="37:147">
      <c r="AK751" s="89" t="s">
        <v>441</v>
      </c>
      <c r="AL751" s="89" t="s">
        <v>307</v>
      </c>
      <c r="AM751" s="89" t="s">
        <v>56</v>
      </c>
      <c r="AN751" s="89"/>
      <c r="AO751" s="89"/>
      <c r="AP751" s="89"/>
      <c r="AQ751" s="89">
        <v>120</v>
      </c>
      <c r="AR751" s="89">
        <v>1274</v>
      </c>
      <c r="AS751" s="89">
        <v>1170.19</v>
      </c>
      <c r="AT751" s="89"/>
      <c r="AU751" s="89"/>
      <c r="AV751" s="89"/>
      <c r="AW751" s="100"/>
      <c r="AX751" s="100">
        <v>10.616666666666667</v>
      </c>
      <c r="AY751" s="100"/>
      <c r="AZ751" s="100">
        <v>9.7515833333333344</v>
      </c>
      <c r="EB751" s="81" t="s">
        <v>281</v>
      </c>
      <c r="EC751" s="81" t="s">
        <v>282</v>
      </c>
      <c r="ED751" s="81" t="s">
        <v>70</v>
      </c>
      <c r="EE751" s="81">
        <v>48685</v>
      </c>
      <c r="EF751" s="81">
        <v>161424.76</v>
      </c>
      <c r="EG751" s="81">
        <v>137524.19</v>
      </c>
      <c r="EK751" s="81">
        <v>-100</v>
      </c>
      <c r="EL751" s="81">
        <v>-100</v>
      </c>
      <c r="EM751" s="81">
        <v>-100</v>
      </c>
      <c r="EN751" s="81">
        <v>3.3156980589503955</v>
      </c>
      <c r="EP751" s="81">
        <v>2.8247753928314676</v>
      </c>
    </row>
    <row r="752" spans="37:147">
      <c r="AK752" s="89" t="s">
        <v>441</v>
      </c>
      <c r="AL752" s="89" t="s">
        <v>307</v>
      </c>
      <c r="AM752" s="89" t="s">
        <v>42</v>
      </c>
      <c r="AN752" s="89">
        <v>24159</v>
      </c>
      <c r="AO752" s="89">
        <v>265732.67</v>
      </c>
      <c r="AP752" s="89">
        <v>230184.88</v>
      </c>
      <c r="AQ752" s="89">
        <v>13560</v>
      </c>
      <c r="AR752" s="89">
        <v>157217.79</v>
      </c>
      <c r="AS752" s="89">
        <v>144817</v>
      </c>
      <c r="AT752" s="89">
        <v>-43.871849000372535</v>
      </c>
      <c r="AU752" s="89">
        <v>-40.836107957670386</v>
      </c>
      <c r="AV752" s="89">
        <v>-37.086658341764235</v>
      </c>
      <c r="AW752" s="100">
        <v>10.999324061426384</v>
      </c>
      <c r="AX752" s="100">
        <v>11.594232300884956</v>
      </c>
      <c r="AY752" s="100">
        <v>9.5279142348607149</v>
      </c>
      <c r="AZ752" s="100">
        <v>10.6797197640118</v>
      </c>
      <c r="EB752" s="81" t="s">
        <v>281</v>
      </c>
      <c r="EC752" s="81" t="s">
        <v>282</v>
      </c>
      <c r="ED752" s="81" t="s">
        <v>66</v>
      </c>
      <c r="EE752" s="81">
        <v>34320</v>
      </c>
      <c r="EF752" s="81">
        <v>109047.98</v>
      </c>
      <c r="EG752" s="81">
        <v>94379.97</v>
      </c>
      <c r="EK752" s="81">
        <v>-100</v>
      </c>
      <c r="EL752" s="81">
        <v>-100</v>
      </c>
      <c r="EM752" s="81">
        <v>-100</v>
      </c>
      <c r="EN752" s="81">
        <v>3.1773886946386947</v>
      </c>
      <c r="EP752" s="81">
        <v>2.7499991258741261</v>
      </c>
    </row>
    <row r="753" spans="37:147">
      <c r="AK753" s="89" t="s">
        <v>441</v>
      </c>
      <c r="AL753" s="89" t="s">
        <v>307</v>
      </c>
      <c r="AM753" s="89" t="s">
        <v>66</v>
      </c>
      <c r="AN753" s="89">
        <v>310</v>
      </c>
      <c r="AO753" s="89">
        <v>3534.98</v>
      </c>
      <c r="AP753" s="89">
        <v>3037.97</v>
      </c>
      <c r="AQ753" s="89">
        <v>1004</v>
      </c>
      <c r="AR753" s="89">
        <v>12626.24</v>
      </c>
      <c r="AS753" s="89">
        <v>11611.58</v>
      </c>
      <c r="AT753" s="89">
        <v>223.87096774193549</v>
      </c>
      <c r="AU753" s="89">
        <v>257.17995575646819</v>
      </c>
      <c r="AV753" s="89">
        <v>282.2150975816088</v>
      </c>
      <c r="AW753" s="100">
        <v>11.403161290322581</v>
      </c>
      <c r="AX753" s="100">
        <v>12.57593625498008</v>
      </c>
      <c r="AY753" s="100">
        <v>9.7999032258064513</v>
      </c>
      <c r="AZ753" s="100">
        <v>11.565318725099601</v>
      </c>
      <c r="EB753" s="81" t="s">
        <v>281</v>
      </c>
      <c r="EC753" s="81" t="s">
        <v>282</v>
      </c>
      <c r="ED753" s="81" t="s">
        <v>345</v>
      </c>
      <c r="EE753" s="81">
        <v>2394</v>
      </c>
      <c r="EF753" s="81">
        <v>9005.3799999999992</v>
      </c>
      <c r="EG753" s="81">
        <v>7780.5</v>
      </c>
      <c r="EK753" s="81">
        <v>-100</v>
      </c>
      <c r="EL753" s="81">
        <v>-100</v>
      </c>
      <c r="EM753" s="81">
        <v>-100</v>
      </c>
      <c r="EN753" s="81">
        <v>3.7616457811194648</v>
      </c>
      <c r="EP753" s="81">
        <v>3.25</v>
      </c>
    </row>
    <row r="754" spans="37:147">
      <c r="AK754" s="89" t="s">
        <v>441</v>
      </c>
      <c r="AL754" s="89" t="s">
        <v>307</v>
      </c>
      <c r="AM754" s="89" t="s">
        <v>65</v>
      </c>
      <c r="AN754" s="89">
        <v>310</v>
      </c>
      <c r="AO754" s="89">
        <v>3352.42</v>
      </c>
      <c r="AP754" s="89">
        <v>2894.45</v>
      </c>
      <c r="AQ754" s="89">
        <v>270</v>
      </c>
      <c r="AR754" s="89">
        <v>2859.2</v>
      </c>
      <c r="AS754" s="89">
        <v>2628.82</v>
      </c>
      <c r="AT754" s="89">
        <v>-12.903225806451612</v>
      </c>
      <c r="AU754" s="89">
        <v>-14.712357043568534</v>
      </c>
      <c r="AV754" s="89">
        <v>-9.17721846983018</v>
      </c>
      <c r="AW754" s="100">
        <v>10.81425806451613</v>
      </c>
      <c r="AX754" s="100">
        <v>10.589629629629629</v>
      </c>
      <c r="AY754" s="100">
        <v>9.3369354838709668</v>
      </c>
      <c r="AZ754" s="100">
        <v>9.7363703703703717</v>
      </c>
      <c r="EB754" s="81" t="s">
        <v>425</v>
      </c>
      <c r="EC754" s="81" t="s">
        <v>624</v>
      </c>
      <c r="ED754" s="81" t="s">
        <v>47</v>
      </c>
      <c r="EE754" s="81">
        <v>14945</v>
      </c>
      <c r="EF754" s="81">
        <v>66518.080000000002</v>
      </c>
      <c r="EG754" s="81">
        <v>57804.480000000003</v>
      </c>
      <c r="EH754" s="81">
        <v>24595.200000000001</v>
      </c>
      <c r="EI754" s="81">
        <v>87704.59</v>
      </c>
      <c r="EJ754" s="81">
        <v>80621.679999999993</v>
      </c>
      <c r="EK754" s="81">
        <v>64.571428571428584</v>
      </c>
      <c r="EL754" s="81">
        <v>31.850753960426992</v>
      </c>
      <c r="EM754" s="81">
        <v>39.473065063469107</v>
      </c>
      <c r="EN754" s="81">
        <v>4.4508584810973568</v>
      </c>
      <c r="EO754" s="81">
        <v>3.565923025631017</v>
      </c>
      <c r="EP754" s="81">
        <v>3.8678139846102377</v>
      </c>
      <c r="EQ754" s="81">
        <v>3.2779436638043191</v>
      </c>
    </row>
    <row r="755" spans="37:147">
      <c r="AK755" s="89" t="s">
        <v>441</v>
      </c>
      <c r="AL755" s="89" t="s">
        <v>307</v>
      </c>
      <c r="AM755" s="89" t="s">
        <v>43</v>
      </c>
      <c r="AN755" s="89"/>
      <c r="AO755" s="89"/>
      <c r="AP755" s="89"/>
      <c r="AQ755" s="89">
        <v>10490</v>
      </c>
      <c r="AR755" s="89">
        <v>113815.8</v>
      </c>
      <c r="AS755" s="89">
        <v>104650.61</v>
      </c>
      <c r="AT755" s="89"/>
      <c r="AU755" s="89"/>
      <c r="AV755" s="89"/>
      <c r="AW755" s="100"/>
      <c r="AX755" s="100">
        <v>10.849933269780744</v>
      </c>
      <c r="AY755" s="100"/>
      <c r="AZ755" s="100">
        <v>9.9762259294566249</v>
      </c>
      <c r="EB755" s="81" t="s">
        <v>425</v>
      </c>
      <c r="EC755" s="81" t="s">
        <v>624</v>
      </c>
      <c r="ED755" s="81" t="s">
        <v>133</v>
      </c>
      <c r="EE755" s="81">
        <v>25000</v>
      </c>
      <c r="EF755" s="81">
        <v>85114.89</v>
      </c>
      <c r="EG755" s="81">
        <v>74502.179999999993</v>
      </c>
      <c r="EK755" s="81">
        <v>-100</v>
      </c>
      <c r="EL755" s="81">
        <v>-100</v>
      </c>
      <c r="EM755" s="81">
        <v>-100</v>
      </c>
      <c r="EN755" s="81">
        <v>3.4045955999999999</v>
      </c>
      <c r="EP755" s="81">
        <v>2.9800871999999998</v>
      </c>
    </row>
    <row r="756" spans="37:147">
      <c r="AK756" s="89" t="s">
        <v>452</v>
      </c>
      <c r="AL756" s="89" t="s">
        <v>314</v>
      </c>
      <c r="AM756" s="89" t="s">
        <v>47</v>
      </c>
      <c r="AN756" s="89">
        <v>5090</v>
      </c>
      <c r="AO756" s="89">
        <v>58315.94</v>
      </c>
      <c r="AP756" s="89">
        <v>49754.8</v>
      </c>
      <c r="AQ756" s="89">
        <v>7440</v>
      </c>
      <c r="AR756" s="89">
        <v>69706.64</v>
      </c>
      <c r="AS756" s="89">
        <v>63931.199999999997</v>
      </c>
      <c r="AT756" s="89">
        <v>46.168958742632611</v>
      </c>
      <c r="AU756" s="89">
        <v>19.532738390224004</v>
      </c>
      <c r="AV756" s="89">
        <v>28.492527354144716</v>
      </c>
      <c r="AW756" s="100">
        <v>11.456962671905698</v>
      </c>
      <c r="AX756" s="100">
        <v>9.369172043010753</v>
      </c>
      <c r="AY756" s="100">
        <v>9.7750098231827121</v>
      </c>
      <c r="AZ756" s="100">
        <v>8.5929032258064506</v>
      </c>
      <c r="EB756" s="81" t="s">
        <v>425</v>
      </c>
      <c r="EC756" s="81" t="s">
        <v>624</v>
      </c>
      <c r="ED756" s="81" t="s">
        <v>53</v>
      </c>
      <c r="EH756" s="81">
        <v>1470.96</v>
      </c>
      <c r="EI756" s="81">
        <v>5981.25</v>
      </c>
      <c r="EJ756" s="81">
        <v>5490.87</v>
      </c>
      <c r="EO756" s="81">
        <v>4.0662220590634686</v>
      </c>
      <c r="EQ756" s="81">
        <v>3.7328479360417686</v>
      </c>
    </row>
    <row r="757" spans="37:147">
      <c r="AK757" s="89" t="s">
        <v>452</v>
      </c>
      <c r="AL757" s="89" t="s">
        <v>314</v>
      </c>
      <c r="AM757" s="89" t="s">
        <v>93</v>
      </c>
      <c r="AN757" s="89"/>
      <c r="AO757" s="89"/>
      <c r="AP757" s="89"/>
      <c r="AQ757" s="89">
        <v>11385</v>
      </c>
      <c r="AR757" s="89">
        <v>138141.29</v>
      </c>
      <c r="AS757" s="89">
        <v>127773.7</v>
      </c>
      <c r="AT757" s="89"/>
      <c r="AU757" s="89"/>
      <c r="AV757" s="89"/>
      <c r="AW757" s="100"/>
      <c r="AX757" s="100">
        <v>12.133622310057094</v>
      </c>
      <c r="AY757" s="100"/>
      <c r="AZ757" s="100">
        <v>11.222986385595082</v>
      </c>
      <c r="EB757" s="81" t="s">
        <v>425</v>
      </c>
      <c r="EC757" s="81" t="s">
        <v>624</v>
      </c>
      <c r="ED757" s="81" t="s">
        <v>81</v>
      </c>
      <c r="EE757" s="81">
        <v>17600</v>
      </c>
      <c r="EF757" s="81">
        <v>52632.12</v>
      </c>
      <c r="EG757" s="81">
        <v>46820</v>
      </c>
      <c r="EK757" s="81">
        <v>-100</v>
      </c>
      <c r="EL757" s="81">
        <v>-100</v>
      </c>
      <c r="EM757" s="81">
        <v>-100</v>
      </c>
      <c r="EN757" s="81">
        <v>2.9904613636363639</v>
      </c>
      <c r="EP757" s="81">
        <v>2.6602272727272727</v>
      </c>
    </row>
    <row r="758" spans="37:147">
      <c r="AK758" s="89" t="s">
        <v>452</v>
      </c>
      <c r="AL758" s="89" t="s">
        <v>314</v>
      </c>
      <c r="AM758" s="89" t="s">
        <v>133</v>
      </c>
      <c r="AN758" s="89">
        <v>495</v>
      </c>
      <c r="AO758" s="89">
        <v>2752.2</v>
      </c>
      <c r="AP758" s="89">
        <v>2369.4899999999998</v>
      </c>
      <c r="AQ758" s="89"/>
      <c r="AR758" s="89"/>
      <c r="AS758" s="89"/>
      <c r="AT758" s="89">
        <v>-100</v>
      </c>
      <c r="AU758" s="89">
        <v>-100</v>
      </c>
      <c r="AV758" s="89">
        <v>-100</v>
      </c>
      <c r="AW758" s="100">
        <v>5.56</v>
      </c>
      <c r="AX758" s="100"/>
      <c r="AY758" s="100">
        <v>4.786848484848484</v>
      </c>
      <c r="AZ758" s="100"/>
      <c r="EB758" s="81" t="s">
        <v>425</v>
      </c>
      <c r="EC758" s="81" t="s">
        <v>624</v>
      </c>
      <c r="ED758" s="81" t="s">
        <v>100</v>
      </c>
      <c r="EE758" s="81">
        <v>18000</v>
      </c>
      <c r="EF758" s="81">
        <v>56526.34</v>
      </c>
      <c r="EG758" s="81">
        <v>48850</v>
      </c>
      <c r="EK758" s="81">
        <v>-100</v>
      </c>
      <c r="EL758" s="81">
        <v>-100</v>
      </c>
      <c r="EM758" s="81">
        <v>-100</v>
      </c>
      <c r="EN758" s="81">
        <v>3.140352222222222</v>
      </c>
      <c r="EP758" s="81">
        <v>2.713888888888889</v>
      </c>
    </row>
    <row r="759" spans="37:147">
      <c r="AK759" s="89" t="s">
        <v>452</v>
      </c>
      <c r="AL759" s="89" t="s">
        <v>314</v>
      </c>
      <c r="AM759" s="89" t="s">
        <v>134</v>
      </c>
      <c r="AN759" s="89">
        <v>500</v>
      </c>
      <c r="AO759" s="89">
        <v>7807.25</v>
      </c>
      <c r="AP759" s="89">
        <v>6747.02</v>
      </c>
      <c r="AQ759" s="89"/>
      <c r="AR759" s="89"/>
      <c r="AS759" s="89"/>
      <c r="AT759" s="89">
        <v>-100</v>
      </c>
      <c r="AU759" s="89">
        <v>-100</v>
      </c>
      <c r="AV759" s="89">
        <v>-100</v>
      </c>
      <c r="AW759" s="100">
        <v>15.6145</v>
      </c>
      <c r="AX759" s="100"/>
      <c r="AY759" s="100">
        <v>13.49404</v>
      </c>
      <c r="AZ759" s="100"/>
      <c r="EB759" s="81" t="s">
        <v>425</v>
      </c>
      <c r="EC759" s="81" t="s">
        <v>624</v>
      </c>
      <c r="ED759" s="81" t="s">
        <v>41</v>
      </c>
      <c r="EE759" s="81">
        <v>26420</v>
      </c>
      <c r="EF759" s="81">
        <v>93322.48</v>
      </c>
      <c r="EG759" s="81">
        <v>80928.350000000006</v>
      </c>
      <c r="EH759" s="81">
        <v>1700</v>
      </c>
      <c r="EI759" s="81">
        <v>4943.41</v>
      </c>
      <c r="EJ759" s="81">
        <v>4569.5200000000004</v>
      </c>
      <c r="EK759" s="81">
        <v>-93.565480696442094</v>
      </c>
      <c r="EL759" s="81">
        <v>-94.70287330555297</v>
      </c>
      <c r="EM759" s="81">
        <v>-94.353622679814919</v>
      </c>
      <c r="EN759" s="81">
        <v>3.5322664647993944</v>
      </c>
      <c r="EO759" s="81">
        <v>2.9078882352941178</v>
      </c>
      <c r="EP759" s="81">
        <v>3.063147236941711</v>
      </c>
      <c r="EQ759" s="81">
        <v>2.6879529411764707</v>
      </c>
    </row>
    <row r="760" spans="37:147">
      <c r="AK760" s="89" t="s">
        <v>452</v>
      </c>
      <c r="AL760" s="89" t="s">
        <v>314</v>
      </c>
      <c r="AM760" s="89" t="s">
        <v>62</v>
      </c>
      <c r="AN760" s="89">
        <v>10018</v>
      </c>
      <c r="AO760" s="89">
        <v>140080</v>
      </c>
      <c r="AP760" s="89">
        <v>120661.92</v>
      </c>
      <c r="AQ760" s="89">
        <v>28034.75</v>
      </c>
      <c r="AR760" s="89">
        <v>453449.2</v>
      </c>
      <c r="AS760" s="89">
        <v>416599.11</v>
      </c>
      <c r="AT760" s="89">
        <v>179.84378119385107</v>
      </c>
      <c r="AU760" s="89">
        <v>223.70731010850943</v>
      </c>
      <c r="AV760" s="89">
        <v>245.26146277135322</v>
      </c>
      <c r="AW760" s="100">
        <v>13.982830904372131</v>
      </c>
      <c r="AX760" s="100">
        <v>16.174540525597696</v>
      </c>
      <c r="AY760" s="100">
        <v>12.044511878618486</v>
      </c>
      <c r="AZ760" s="100">
        <v>14.86009720079544</v>
      </c>
      <c r="EB760" s="81" t="s">
        <v>425</v>
      </c>
      <c r="EC760" s="81" t="s">
        <v>624</v>
      </c>
      <c r="ED760" s="81" t="s">
        <v>45</v>
      </c>
      <c r="EE760" s="81">
        <v>16240</v>
      </c>
      <c r="EF760" s="81">
        <v>56028</v>
      </c>
      <c r="EG760" s="81">
        <v>47436.36</v>
      </c>
      <c r="EH760" s="81">
        <v>16240</v>
      </c>
      <c r="EI760" s="81">
        <v>53592</v>
      </c>
      <c r="EJ760" s="81">
        <v>49149.95</v>
      </c>
      <c r="EK760" s="81">
        <v>0</v>
      </c>
      <c r="EL760" s="81">
        <v>-4.3478260869565215</v>
      </c>
      <c r="EM760" s="81">
        <v>3.6123977472133117</v>
      </c>
      <c r="EN760" s="81">
        <v>3.45</v>
      </c>
      <c r="EO760" s="81">
        <v>3.3</v>
      </c>
      <c r="EP760" s="81">
        <v>2.9209581280788179</v>
      </c>
      <c r="EQ760" s="81">
        <v>3.0264747536945813</v>
      </c>
    </row>
    <row r="761" spans="37:147">
      <c r="AK761" s="89" t="s">
        <v>452</v>
      </c>
      <c r="AL761" s="89" t="s">
        <v>314</v>
      </c>
      <c r="AM761" s="89" t="s">
        <v>53</v>
      </c>
      <c r="AN761" s="89">
        <v>224569.21</v>
      </c>
      <c r="AO761" s="89">
        <v>2930001.72</v>
      </c>
      <c r="AP761" s="89">
        <v>2502184.86</v>
      </c>
      <c r="AQ761" s="89">
        <v>151003.20000000001</v>
      </c>
      <c r="AR761" s="89">
        <v>1813875.04</v>
      </c>
      <c r="AS761" s="89">
        <v>1669970.42</v>
      </c>
      <c r="AT761" s="89">
        <v>-32.758725027353478</v>
      </c>
      <c r="AU761" s="89">
        <v>-38.093038389069619</v>
      </c>
      <c r="AV761" s="89">
        <v>-33.2595106502243</v>
      </c>
      <c r="AW761" s="100">
        <v>13.047210345532232</v>
      </c>
      <c r="AX761" s="100">
        <v>12.012162921050679</v>
      </c>
      <c r="AY761" s="100">
        <v>11.142154616832824</v>
      </c>
      <c r="AZ761" s="100">
        <v>11.059172388399714</v>
      </c>
      <c r="EB761" s="81" t="s">
        <v>425</v>
      </c>
      <c r="EC761" s="81" t="s">
        <v>624</v>
      </c>
      <c r="ED761" s="81" t="s">
        <v>94</v>
      </c>
      <c r="EE761" s="81">
        <v>33040</v>
      </c>
      <c r="EF761" s="81">
        <v>111631.82</v>
      </c>
      <c r="EG761" s="81">
        <v>93772</v>
      </c>
      <c r="EK761" s="81">
        <v>-100</v>
      </c>
      <c r="EL761" s="81">
        <v>-100</v>
      </c>
      <c r="EM761" s="81">
        <v>-100</v>
      </c>
      <c r="EN761" s="81">
        <v>3.3786870460048428</v>
      </c>
      <c r="EP761" s="81">
        <v>2.8381355932203389</v>
      </c>
    </row>
    <row r="762" spans="37:147">
      <c r="AK762" s="89" t="s">
        <v>452</v>
      </c>
      <c r="AL762" s="89" t="s">
        <v>314</v>
      </c>
      <c r="AM762" s="89" t="s">
        <v>55</v>
      </c>
      <c r="AN762" s="89">
        <v>16016</v>
      </c>
      <c r="AO762" s="89">
        <v>218683.61</v>
      </c>
      <c r="AP762" s="89">
        <v>184885.51</v>
      </c>
      <c r="AQ762" s="89">
        <v>37638</v>
      </c>
      <c r="AR762" s="89">
        <v>451002.88</v>
      </c>
      <c r="AS762" s="89">
        <v>415277.99</v>
      </c>
      <c r="AT762" s="89">
        <v>135.0024975024975</v>
      </c>
      <c r="AU762" s="89">
        <v>106.23533697838627</v>
      </c>
      <c r="AV762" s="89">
        <v>124.61359465108974</v>
      </c>
      <c r="AW762" s="100">
        <v>13.654071553446553</v>
      </c>
      <c r="AX762" s="100">
        <v>11.982647324512461</v>
      </c>
      <c r="AY762" s="100">
        <v>11.543800574425575</v>
      </c>
      <c r="AZ762" s="100">
        <v>11.033476539667356</v>
      </c>
      <c r="EB762" s="81" t="s">
        <v>425</v>
      </c>
      <c r="EC762" s="81" t="s">
        <v>624</v>
      </c>
      <c r="ED762" s="81" t="s">
        <v>70</v>
      </c>
      <c r="EE762" s="81">
        <v>3215</v>
      </c>
      <c r="EF762" s="81">
        <v>9855.8700000000008</v>
      </c>
      <c r="EG762" s="81">
        <v>8489.6</v>
      </c>
      <c r="EH762" s="81">
        <v>18000</v>
      </c>
      <c r="EI762" s="81">
        <v>54146.59</v>
      </c>
      <c r="EJ762" s="81">
        <v>49677.919999999998</v>
      </c>
      <c r="EK762" s="81">
        <v>459.8755832037325</v>
      </c>
      <c r="EL762" s="81">
        <v>449.38417410132223</v>
      </c>
      <c r="EM762" s="81">
        <v>485.16208066339988</v>
      </c>
      <c r="EN762" s="81">
        <v>3.0655894245723174</v>
      </c>
      <c r="EO762" s="81">
        <v>3.0081438888888887</v>
      </c>
      <c r="EP762" s="81">
        <v>2.6406220839813375</v>
      </c>
      <c r="EQ762" s="81">
        <v>2.7598844444444444</v>
      </c>
    </row>
    <row r="763" spans="37:147">
      <c r="AK763" s="89" t="s">
        <v>452</v>
      </c>
      <c r="AL763" s="89" t="s">
        <v>314</v>
      </c>
      <c r="AM763" s="89" t="s">
        <v>41</v>
      </c>
      <c r="AN763" s="89">
        <v>104150</v>
      </c>
      <c r="AO763" s="89">
        <v>919107.39</v>
      </c>
      <c r="AP763" s="89">
        <v>786267.66</v>
      </c>
      <c r="AQ763" s="89">
        <v>92835</v>
      </c>
      <c r="AR763" s="89">
        <v>985342.26</v>
      </c>
      <c r="AS763" s="89">
        <v>906445.71</v>
      </c>
      <c r="AT763" s="89">
        <v>-10.864138262121939</v>
      </c>
      <c r="AU763" s="89">
        <v>7.2064342775004775</v>
      </c>
      <c r="AV763" s="89">
        <v>15.284623304995137</v>
      </c>
      <c r="AW763" s="100">
        <v>8.8248429188670183</v>
      </c>
      <c r="AX763" s="100">
        <v>10.613909193730812</v>
      </c>
      <c r="AY763" s="100">
        <v>7.5493774363898227</v>
      </c>
      <c r="AZ763" s="100">
        <v>9.7640513814832772</v>
      </c>
      <c r="EB763" s="81" t="s">
        <v>425</v>
      </c>
      <c r="EC763" s="81" t="s">
        <v>624</v>
      </c>
      <c r="ED763" s="81" t="s">
        <v>66</v>
      </c>
      <c r="EE763" s="81">
        <v>17070</v>
      </c>
      <c r="EF763" s="81">
        <v>68694</v>
      </c>
      <c r="EG763" s="81">
        <v>58586.58</v>
      </c>
      <c r="EK763" s="81">
        <v>-100</v>
      </c>
      <c r="EL763" s="81">
        <v>-100</v>
      </c>
      <c r="EM763" s="81">
        <v>-100</v>
      </c>
      <c r="EN763" s="81">
        <v>4.0242530755711776</v>
      </c>
      <c r="EP763" s="81">
        <v>3.4321370826010544</v>
      </c>
    </row>
    <row r="764" spans="37:147">
      <c r="AK764" s="89" t="s">
        <v>452</v>
      </c>
      <c r="AL764" s="89" t="s">
        <v>314</v>
      </c>
      <c r="AM764" s="89" t="s">
        <v>91</v>
      </c>
      <c r="AN764" s="89">
        <v>1065</v>
      </c>
      <c r="AO764" s="89">
        <v>14876.2</v>
      </c>
      <c r="AP764" s="89">
        <v>12855.92</v>
      </c>
      <c r="AQ764" s="89">
        <v>800</v>
      </c>
      <c r="AR764" s="89">
        <v>10784</v>
      </c>
      <c r="AS764" s="89">
        <v>9892.43</v>
      </c>
      <c r="AT764" s="89">
        <v>-24.88262910798122</v>
      </c>
      <c r="AU764" s="89">
        <v>-27.508369072747076</v>
      </c>
      <c r="AV764" s="89">
        <v>-23.051559126067989</v>
      </c>
      <c r="AW764" s="100">
        <v>13.968262910798122</v>
      </c>
      <c r="AX764" s="100">
        <v>13.48</v>
      </c>
      <c r="AY764" s="100">
        <v>12.071286384976526</v>
      </c>
      <c r="AZ764" s="100">
        <v>12.3655375</v>
      </c>
      <c r="EB764" s="81" t="s">
        <v>425</v>
      </c>
      <c r="EC764" s="81" t="s">
        <v>624</v>
      </c>
      <c r="ED764" s="81" t="s">
        <v>352</v>
      </c>
      <c r="EH764" s="81">
        <v>20000</v>
      </c>
      <c r="EI764" s="81">
        <v>60109.36</v>
      </c>
      <c r="EJ764" s="81">
        <v>55000</v>
      </c>
      <c r="EO764" s="81">
        <v>3.005468</v>
      </c>
      <c r="EQ764" s="81">
        <v>2.75</v>
      </c>
    </row>
    <row r="765" spans="37:147">
      <c r="AK765" s="89" t="s">
        <v>452</v>
      </c>
      <c r="AL765" s="89" t="s">
        <v>314</v>
      </c>
      <c r="AM765" s="89" t="s">
        <v>60</v>
      </c>
      <c r="AN765" s="89">
        <v>5000</v>
      </c>
      <c r="AO765" s="89">
        <v>58534.66</v>
      </c>
      <c r="AP765" s="89">
        <v>50395</v>
      </c>
      <c r="AQ765" s="89">
        <v>2700</v>
      </c>
      <c r="AR765" s="89">
        <v>26787.77</v>
      </c>
      <c r="AS765" s="89">
        <v>24578.04</v>
      </c>
      <c r="AT765" s="89">
        <v>-46</v>
      </c>
      <c r="AU765" s="89">
        <v>-54.236054330887036</v>
      </c>
      <c r="AV765" s="89">
        <v>-51.229209246949104</v>
      </c>
      <c r="AW765" s="100">
        <v>11.706932</v>
      </c>
      <c r="AX765" s="100">
        <v>9.9213962962962956</v>
      </c>
      <c r="AY765" s="100">
        <v>10.079000000000001</v>
      </c>
      <c r="AZ765" s="100">
        <v>9.1029777777777774</v>
      </c>
      <c r="EB765" s="81" t="s">
        <v>425</v>
      </c>
      <c r="EC765" s="81" t="s">
        <v>624</v>
      </c>
      <c r="ED765" s="81" t="s">
        <v>525</v>
      </c>
      <c r="EE765" s="81">
        <v>24720</v>
      </c>
      <c r="EF765" s="81">
        <v>84509.26</v>
      </c>
      <c r="EG765" s="81">
        <v>72251.179999999993</v>
      </c>
      <c r="EK765" s="81">
        <v>-100</v>
      </c>
      <c r="EL765" s="81">
        <v>-100</v>
      </c>
      <c r="EM765" s="81">
        <v>-100</v>
      </c>
      <c r="EN765" s="81">
        <v>3.4186593851132683</v>
      </c>
      <c r="EP765" s="81">
        <v>2.9227823624595466</v>
      </c>
    </row>
    <row r="766" spans="37:147">
      <c r="AK766" s="89" t="s">
        <v>452</v>
      </c>
      <c r="AL766" s="89" t="s">
        <v>314</v>
      </c>
      <c r="AM766" s="89" t="s">
        <v>42</v>
      </c>
      <c r="AN766" s="89">
        <v>121216.2</v>
      </c>
      <c r="AO766" s="89">
        <v>1253722.74</v>
      </c>
      <c r="AP766" s="89">
        <v>1075249.3999999999</v>
      </c>
      <c r="AQ766" s="89">
        <v>60377.8</v>
      </c>
      <c r="AR766" s="89">
        <v>616983.54</v>
      </c>
      <c r="AS766" s="89">
        <v>567257.56000000006</v>
      </c>
      <c r="AT766" s="89">
        <v>-50.189991106799248</v>
      </c>
      <c r="AU766" s="89">
        <v>-50.787879942258996</v>
      </c>
      <c r="AV766" s="89">
        <v>-47.24409425385403</v>
      </c>
      <c r="AW766" s="100">
        <v>10.3428645676073</v>
      </c>
      <c r="AX766" s="100">
        <v>10.218715156895415</v>
      </c>
      <c r="AY766" s="100">
        <v>8.870509057370219</v>
      </c>
      <c r="AZ766" s="100">
        <v>9.3951346355779783</v>
      </c>
      <c r="EB766" s="81" t="s">
        <v>438</v>
      </c>
      <c r="EC766" s="81" t="s">
        <v>626</v>
      </c>
      <c r="ED766" s="81" t="s">
        <v>42</v>
      </c>
      <c r="EH766" s="81">
        <v>500</v>
      </c>
      <c r="EI766" s="81">
        <v>2670.47</v>
      </c>
      <c r="EJ766" s="81">
        <v>2450.1799999999998</v>
      </c>
      <c r="EO766" s="81">
        <v>5.3409399999999998</v>
      </c>
      <c r="EQ766" s="81">
        <v>4.90036</v>
      </c>
    </row>
    <row r="767" spans="37:147">
      <c r="AK767" s="89" t="s">
        <v>452</v>
      </c>
      <c r="AL767" s="89" t="s">
        <v>314</v>
      </c>
      <c r="AM767" s="89" t="s">
        <v>70</v>
      </c>
      <c r="AN767" s="89"/>
      <c r="AO767" s="89"/>
      <c r="AP767" s="89"/>
      <c r="AQ767" s="89">
        <v>740</v>
      </c>
      <c r="AR767" s="89">
        <v>4682.57</v>
      </c>
      <c r="AS767" s="89">
        <v>4305.95</v>
      </c>
      <c r="AT767" s="89"/>
      <c r="AU767" s="89"/>
      <c r="AV767" s="89"/>
      <c r="AW767" s="100"/>
      <c r="AX767" s="100">
        <v>6.3277972972972973</v>
      </c>
      <c r="AY767" s="100"/>
      <c r="AZ767" s="100">
        <v>5.8188513513513511</v>
      </c>
      <c r="EB767" s="81" t="s">
        <v>438</v>
      </c>
      <c r="EC767" s="81" t="s">
        <v>626</v>
      </c>
      <c r="ED767" s="81" t="s">
        <v>70</v>
      </c>
      <c r="EE767" s="81">
        <v>21</v>
      </c>
      <c r="EF767" s="81">
        <v>120.22</v>
      </c>
      <c r="EG767" s="81">
        <v>100.33</v>
      </c>
      <c r="EK767" s="81">
        <v>-100</v>
      </c>
      <c r="EL767" s="81">
        <v>-100</v>
      </c>
      <c r="EM767" s="81">
        <v>-100</v>
      </c>
      <c r="EN767" s="81">
        <v>5.7247619047619045</v>
      </c>
      <c r="EP767" s="81">
        <v>4.7776190476190479</v>
      </c>
    </row>
    <row r="768" spans="37:147">
      <c r="AK768" s="89" t="s">
        <v>452</v>
      </c>
      <c r="AL768" s="89" t="s">
        <v>314</v>
      </c>
      <c r="AM768" s="89" t="s">
        <v>525</v>
      </c>
      <c r="AN768" s="89">
        <v>560</v>
      </c>
      <c r="AO768" s="89">
        <v>5168.67</v>
      </c>
      <c r="AP768" s="89">
        <v>4449.93</v>
      </c>
      <c r="AQ768" s="89"/>
      <c r="AR768" s="89"/>
      <c r="AS768" s="89"/>
      <c r="AT768" s="89">
        <v>-100</v>
      </c>
      <c r="AU768" s="89">
        <v>-100</v>
      </c>
      <c r="AV768" s="89">
        <v>-100</v>
      </c>
      <c r="AW768" s="100">
        <v>9.229767857142857</v>
      </c>
      <c r="AX768" s="100"/>
      <c r="AY768" s="100">
        <v>7.9463035714285724</v>
      </c>
      <c r="AZ768" s="100"/>
      <c r="EB768" s="81" t="s">
        <v>446</v>
      </c>
      <c r="EC768" s="81" t="s">
        <v>447</v>
      </c>
      <c r="ED768" s="81" t="s">
        <v>47</v>
      </c>
      <c r="EE768" s="81">
        <v>11200</v>
      </c>
      <c r="EF768" s="81">
        <v>56491.55</v>
      </c>
      <c r="EG768" s="81">
        <v>48636</v>
      </c>
      <c r="EK768" s="81">
        <v>-100</v>
      </c>
      <c r="EL768" s="81">
        <v>-100</v>
      </c>
      <c r="EM768" s="81">
        <v>-100</v>
      </c>
      <c r="EN768" s="81">
        <v>5.0438883928571432</v>
      </c>
      <c r="EP768" s="81">
        <v>4.3425000000000002</v>
      </c>
    </row>
    <row r="769" spans="37:163">
      <c r="AK769" s="89" t="s">
        <v>452</v>
      </c>
      <c r="AL769" s="89" t="s">
        <v>314</v>
      </c>
      <c r="AM769" s="89" t="s">
        <v>43</v>
      </c>
      <c r="AN769" s="89"/>
      <c r="AO769" s="89"/>
      <c r="AP769" s="89"/>
      <c r="AQ769" s="89">
        <v>190</v>
      </c>
      <c r="AR769" s="89">
        <v>2463.63</v>
      </c>
      <c r="AS769" s="89">
        <v>2273.2399999999998</v>
      </c>
      <c r="AT769" s="89"/>
      <c r="AU769" s="89"/>
      <c r="AV769" s="89"/>
      <c r="AW769" s="100"/>
      <c r="AX769" s="100">
        <v>12.966473684210527</v>
      </c>
      <c r="AY769" s="100"/>
      <c r="AZ769" s="100">
        <v>11.964421052631577</v>
      </c>
      <c r="EB769" s="81" t="s">
        <v>446</v>
      </c>
      <c r="EC769" s="81" t="s">
        <v>447</v>
      </c>
      <c r="ED769" s="81" t="s">
        <v>51</v>
      </c>
      <c r="EH769" s="81">
        <v>3000</v>
      </c>
      <c r="EI769" s="81">
        <v>15558.04</v>
      </c>
      <c r="EJ769" s="81">
        <v>14271.96</v>
      </c>
      <c r="EO769" s="81">
        <v>5.1860133333333334</v>
      </c>
      <c r="EQ769" s="81">
        <v>4.75732</v>
      </c>
    </row>
    <row r="770" spans="37:163">
      <c r="AK770" s="89" t="s">
        <v>317</v>
      </c>
      <c r="AL770" s="89" t="s">
        <v>318</v>
      </c>
      <c r="AM770" s="89" t="s">
        <v>42</v>
      </c>
      <c r="AN770" s="89"/>
      <c r="AO770" s="89"/>
      <c r="AP770" s="89"/>
      <c r="AQ770" s="89">
        <v>11408</v>
      </c>
      <c r="AR770" s="89">
        <v>45486.22</v>
      </c>
      <c r="AS770" s="89">
        <v>41880.959999999999</v>
      </c>
      <c r="AT770" s="89"/>
      <c r="AU770" s="89"/>
      <c r="AV770" s="89"/>
      <c r="AW770" s="100"/>
      <c r="AX770" s="100">
        <v>3.9872212482468443</v>
      </c>
      <c r="AY770" s="100"/>
      <c r="AZ770" s="100">
        <v>3.6711921458625527</v>
      </c>
      <c r="EB770" s="81" t="s">
        <v>446</v>
      </c>
      <c r="EC770" s="81" t="s">
        <v>447</v>
      </c>
      <c r="ED770" s="81" t="s">
        <v>41</v>
      </c>
      <c r="EE770" s="81">
        <v>2500</v>
      </c>
      <c r="EF770" s="81">
        <v>12251.98</v>
      </c>
      <c r="EG770" s="81">
        <v>10899</v>
      </c>
      <c r="EH770" s="81">
        <v>14400</v>
      </c>
      <c r="EI770" s="81">
        <v>71472.350000000006</v>
      </c>
      <c r="EJ770" s="81">
        <v>66066.55</v>
      </c>
      <c r="EK770" s="81">
        <v>476</v>
      </c>
      <c r="EL770" s="81">
        <v>483.35346613363726</v>
      </c>
      <c r="EM770" s="81">
        <v>506.17074961005596</v>
      </c>
      <c r="EN770" s="81">
        <v>4.900792</v>
      </c>
      <c r="EO770" s="81">
        <v>4.9633576388888896</v>
      </c>
      <c r="EP770" s="81">
        <v>4.3596000000000004</v>
      </c>
      <c r="EQ770" s="81">
        <v>4.5879548611111112</v>
      </c>
    </row>
    <row r="771" spans="37:163">
      <c r="AK771" s="89" t="s">
        <v>317</v>
      </c>
      <c r="AL771" s="89" t="s">
        <v>318</v>
      </c>
      <c r="AM771" s="89" t="s">
        <v>151</v>
      </c>
      <c r="AN771" s="89">
        <v>136.80000000000001</v>
      </c>
      <c r="AO771" s="89">
        <v>760.66</v>
      </c>
      <c r="AP771" s="89">
        <v>644.08000000000004</v>
      </c>
      <c r="AQ771" s="89"/>
      <c r="AR771" s="89"/>
      <c r="AS771" s="89"/>
      <c r="AT771" s="89">
        <v>-100</v>
      </c>
      <c r="AU771" s="89">
        <v>-100</v>
      </c>
      <c r="AV771" s="89">
        <v>-100</v>
      </c>
      <c r="AW771" s="100">
        <v>5.5603801169590632</v>
      </c>
      <c r="AX771" s="100"/>
      <c r="AY771" s="100">
        <v>4.708187134502924</v>
      </c>
      <c r="AZ771" s="100"/>
      <c r="EB771" s="81" t="s">
        <v>446</v>
      </c>
      <c r="EC771" s="81" t="s">
        <v>447</v>
      </c>
      <c r="ED771" s="81" t="s">
        <v>45</v>
      </c>
      <c r="EE771" s="81">
        <v>1344</v>
      </c>
      <c r="EF771" s="81">
        <v>8064</v>
      </c>
      <c r="EG771" s="81">
        <v>6827.42</v>
      </c>
      <c r="EH771" s="81">
        <v>1344</v>
      </c>
      <c r="EI771" s="81">
        <v>7728</v>
      </c>
      <c r="EJ771" s="81">
        <v>7087.45</v>
      </c>
      <c r="EK771" s="81">
        <v>0</v>
      </c>
      <c r="EL771" s="81">
        <v>-4.166666666666667</v>
      </c>
      <c r="EM771" s="81">
        <v>3.8086129167386766</v>
      </c>
      <c r="EN771" s="81">
        <v>6</v>
      </c>
      <c r="EO771" s="81">
        <v>5.75</v>
      </c>
      <c r="EP771" s="81">
        <v>5.0799255952380955</v>
      </c>
      <c r="EQ771" s="81">
        <v>5.2734002976190473</v>
      </c>
    </row>
    <row r="772" spans="37:163">
      <c r="BA772" s="89" t="s">
        <v>412</v>
      </c>
      <c r="BB772" s="89" t="s">
        <v>413</v>
      </c>
      <c r="BC772" s="89" t="s">
        <v>47</v>
      </c>
      <c r="BD772" s="89">
        <v>23586</v>
      </c>
      <c r="BE772" s="89">
        <v>120418.31</v>
      </c>
      <c r="BF772" s="89">
        <v>103697.01</v>
      </c>
      <c r="BG772" s="89">
        <v>46412</v>
      </c>
      <c r="BH772" s="89">
        <v>219244.72</v>
      </c>
      <c r="BI772" s="89">
        <v>201601.61</v>
      </c>
      <c r="BJ772" s="89">
        <v>96.777749512422631</v>
      </c>
      <c r="BK772" s="89">
        <v>82.069255082553482</v>
      </c>
      <c r="BL772" s="89">
        <v>94.414101235898713</v>
      </c>
      <c r="BM772" s="100">
        <v>5.105499448825574</v>
      </c>
      <c r="BN772" s="100">
        <v>4.723880031026459</v>
      </c>
      <c r="BO772" s="100">
        <v>4.3965492241160007</v>
      </c>
      <c r="BP772" s="100">
        <v>4.3437389037317935</v>
      </c>
      <c r="EB772" s="81" t="s">
        <v>446</v>
      </c>
      <c r="EC772" s="81" t="s">
        <v>447</v>
      </c>
      <c r="ED772" s="81" t="s">
        <v>60</v>
      </c>
      <c r="EH772" s="81">
        <v>2700</v>
      </c>
      <c r="EI772" s="81">
        <v>16262.5</v>
      </c>
      <c r="EJ772" s="81">
        <v>14925.1</v>
      </c>
      <c r="EO772" s="81">
        <v>6.0231481481481479</v>
      </c>
      <c r="EQ772" s="81">
        <v>5.527814814814815</v>
      </c>
    </row>
    <row r="773" spans="37:163">
      <c r="BA773" s="89" t="s">
        <v>412</v>
      </c>
      <c r="BB773" s="89" t="s">
        <v>413</v>
      </c>
      <c r="BC773" s="89" t="s">
        <v>86</v>
      </c>
      <c r="BD773" s="89"/>
      <c r="BE773" s="89"/>
      <c r="BF773" s="89"/>
      <c r="BG773" s="89">
        <v>5682</v>
      </c>
      <c r="BH773" s="89">
        <v>28308.79</v>
      </c>
      <c r="BI773" s="89">
        <v>26034.400000000001</v>
      </c>
      <c r="BJ773" s="89"/>
      <c r="BK773" s="89"/>
      <c r="BL773" s="89"/>
      <c r="BM773" s="100"/>
      <c r="BN773" s="100">
        <v>4.9821876099964806</v>
      </c>
      <c r="BO773" s="100"/>
      <c r="BP773" s="100">
        <v>4.5819077789510736</v>
      </c>
      <c r="EB773" s="81" t="s">
        <v>446</v>
      </c>
      <c r="EC773" s="81" t="s">
        <v>447</v>
      </c>
      <c r="ED773" s="81" t="s">
        <v>525</v>
      </c>
      <c r="EE773" s="81">
        <v>6680</v>
      </c>
      <c r="EF773" s="81">
        <v>34191.980000000003</v>
      </c>
      <c r="EG773" s="81">
        <v>29437.34</v>
      </c>
      <c r="EK773" s="81">
        <v>-100</v>
      </c>
      <c r="EL773" s="81">
        <v>-100</v>
      </c>
      <c r="EM773" s="81">
        <v>-100</v>
      </c>
      <c r="EN773" s="81">
        <v>5.1185598802395216</v>
      </c>
      <c r="EP773" s="81">
        <v>4.4067874251497008</v>
      </c>
    </row>
    <row r="774" spans="37:163">
      <c r="BA774" s="89" t="s">
        <v>412</v>
      </c>
      <c r="BB774" s="89" t="s">
        <v>413</v>
      </c>
      <c r="BC774" s="89" t="s">
        <v>59</v>
      </c>
      <c r="BD774" s="89"/>
      <c r="BE774" s="89"/>
      <c r="BF774" s="89"/>
      <c r="BG774" s="89">
        <v>750</v>
      </c>
      <c r="BH774" s="89">
        <v>4412.09</v>
      </c>
      <c r="BI774" s="89">
        <v>4070.5</v>
      </c>
      <c r="BJ774" s="89"/>
      <c r="BK774" s="89"/>
      <c r="BL774" s="89"/>
      <c r="BM774" s="100"/>
      <c r="BN774" s="100">
        <v>5.8827866666666671</v>
      </c>
      <c r="BO774" s="100"/>
      <c r="BP774" s="100">
        <v>5.4273333333333333</v>
      </c>
      <c r="EB774" s="81" t="s">
        <v>455</v>
      </c>
      <c r="EC774" s="81" t="s">
        <v>456</v>
      </c>
      <c r="ED774" s="81" t="s">
        <v>47</v>
      </c>
      <c r="EE774" s="81">
        <v>246665.88</v>
      </c>
      <c r="EF774" s="81">
        <v>2263189.9300000002</v>
      </c>
      <c r="EG774" s="81">
        <v>1950083.45</v>
      </c>
      <c r="EH774" s="81">
        <v>357936.16499999998</v>
      </c>
      <c r="EI774" s="81">
        <v>3173378.98</v>
      </c>
      <c r="EJ774" s="81">
        <v>2919869.41</v>
      </c>
      <c r="EK774" s="81">
        <v>45.109718863427716</v>
      </c>
      <c r="EL774" s="81">
        <v>40.217086420139729</v>
      </c>
      <c r="EM774" s="81">
        <v>49.730485123598179</v>
      </c>
      <c r="EN774" s="81">
        <v>9.1751235720157158</v>
      </c>
      <c r="EO774" s="81">
        <v>8.8657679505506248</v>
      </c>
      <c r="EP774" s="81">
        <v>7.9057689292090174</v>
      </c>
      <c r="EQ774" s="81">
        <v>8.1575143713125513</v>
      </c>
    </row>
    <row r="775" spans="37:163">
      <c r="BA775" s="89" t="s">
        <v>412</v>
      </c>
      <c r="BB775" s="89" t="s">
        <v>413</v>
      </c>
      <c r="BC775" s="89" t="s">
        <v>134</v>
      </c>
      <c r="BD775" s="89">
        <v>39100</v>
      </c>
      <c r="BE775" s="89">
        <v>261563.93</v>
      </c>
      <c r="BF775" s="89">
        <v>223928.85</v>
      </c>
      <c r="BG775" s="89">
        <v>68460</v>
      </c>
      <c r="BH775" s="89">
        <v>380822.15</v>
      </c>
      <c r="BI775" s="89">
        <v>350369.34</v>
      </c>
      <c r="BJ775" s="89">
        <v>75.089514066496164</v>
      </c>
      <c r="BK775" s="89">
        <v>45.594291231210683</v>
      </c>
      <c r="BL775" s="89">
        <v>56.464582388557801</v>
      </c>
      <c r="BM775" s="100">
        <v>6.6896145780051146</v>
      </c>
      <c r="BN775" s="100">
        <v>5.5626957347356125</v>
      </c>
      <c r="BO775" s="100">
        <v>5.7270805626598467</v>
      </c>
      <c r="BP775" s="100">
        <v>5.1178694127957938</v>
      </c>
      <c r="EB775" s="81" t="s">
        <v>455</v>
      </c>
      <c r="EC775" s="81" t="s">
        <v>456</v>
      </c>
      <c r="ED775" s="81" t="s">
        <v>63</v>
      </c>
      <c r="EE775" s="81">
        <v>500</v>
      </c>
      <c r="EF775" s="81">
        <v>4576.38</v>
      </c>
      <c r="EG775" s="81">
        <v>3940</v>
      </c>
      <c r="EK775" s="81">
        <v>-100</v>
      </c>
      <c r="EL775" s="81">
        <v>-100</v>
      </c>
      <c r="EM775" s="81">
        <v>-100</v>
      </c>
      <c r="EN775" s="81">
        <v>9.1527600000000007</v>
      </c>
      <c r="EP775" s="81">
        <v>7.88</v>
      </c>
    </row>
    <row r="776" spans="37:163">
      <c r="BA776" s="89" t="s">
        <v>412</v>
      </c>
      <c r="BB776" s="89" t="s">
        <v>413</v>
      </c>
      <c r="BC776" s="89" t="s">
        <v>62</v>
      </c>
      <c r="BD776" s="89">
        <v>116716.41</v>
      </c>
      <c r="BE776" s="89">
        <v>830117.86</v>
      </c>
      <c r="BF776" s="89">
        <v>712905.31</v>
      </c>
      <c r="BG776" s="89">
        <v>151590</v>
      </c>
      <c r="BH776" s="89">
        <v>876990.8</v>
      </c>
      <c r="BI776" s="89">
        <v>806440.84</v>
      </c>
      <c r="BJ776" s="89">
        <v>29.878909058289228</v>
      </c>
      <c r="BK776" s="89">
        <v>5.6465403599435939</v>
      </c>
      <c r="BL776" s="89">
        <v>13.120330103867497</v>
      </c>
      <c r="BM776" s="100">
        <v>7.1122634769181126</v>
      </c>
      <c r="BN776" s="100">
        <v>5.7852813510125998</v>
      </c>
      <c r="BO776" s="100">
        <v>6.1080126607732366</v>
      </c>
      <c r="BP776" s="100">
        <v>5.3198815225278713</v>
      </c>
      <c r="EB776" s="81" t="s">
        <v>455</v>
      </c>
      <c r="EC776" s="81" t="s">
        <v>456</v>
      </c>
      <c r="ED776" s="81" t="s">
        <v>53</v>
      </c>
      <c r="EH776" s="81">
        <v>250</v>
      </c>
      <c r="EI776" s="81">
        <v>2514.81</v>
      </c>
      <c r="EJ776" s="81">
        <v>2312.7600000000002</v>
      </c>
      <c r="EO776" s="81">
        <v>10.059239999999999</v>
      </c>
      <c r="EQ776" s="81">
        <v>9.2510400000000015</v>
      </c>
    </row>
    <row r="777" spans="37:163">
      <c r="BA777" s="89" t="s">
        <v>412</v>
      </c>
      <c r="BB777" s="89" t="s">
        <v>413</v>
      </c>
      <c r="BC777" s="89" t="s">
        <v>53</v>
      </c>
      <c r="BD777" s="89">
        <v>158249.67000000001</v>
      </c>
      <c r="BE777" s="89">
        <v>835928.09</v>
      </c>
      <c r="BF777" s="89">
        <v>718677.02</v>
      </c>
      <c r="BG777" s="89">
        <v>237228.28</v>
      </c>
      <c r="BH777" s="89">
        <v>1214310.33</v>
      </c>
      <c r="BI777" s="89">
        <v>1116283.5900000001</v>
      </c>
      <c r="BJ777" s="89">
        <v>49.907598543491417</v>
      </c>
      <c r="BK777" s="89">
        <v>45.264927034573041</v>
      </c>
      <c r="BL777" s="89">
        <v>55.3247924916258</v>
      </c>
      <c r="BM777" s="100">
        <v>5.2823370184595007</v>
      </c>
      <c r="BN777" s="100">
        <v>5.1187418717532331</v>
      </c>
      <c r="BO777" s="100">
        <v>4.5414124402281528</v>
      </c>
      <c r="BP777" s="100">
        <v>4.7055249483746211</v>
      </c>
      <c r="EB777" s="81" t="s">
        <v>455</v>
      </c>
      <c r="EC777" s="81" t="s">
        <v>456</v>
      </c>
      <c r="ED777" s="81" t="s">
        <v>51</v>
      </c>
      <c r="EH777" s="81">
        <v>9000</v>
      </c>
      <c r="EI777" s="81">
        <v>71201.66</v>
      </c>
      <c r="EJ777" s="81">
        <v>65315.87</v>
      </c>
      <c r="EO777" s="81">
        <v>7.9112955555555562</v>
      </c>
      <c r="EQ777" s="81">
        <v>7.2573188888888893</v>
      </c>
    </row>
    <row r="778" spans="37:163">
      <c r="BA778" s="89" t="s">
        <v>412</v>
      </c>
      <c r="BB778" s="89" t="s">
        <v>413</v>
      </c>
      <c r="BC778" s="89" t="s">
        <v>81</v>
      </c>
      <c r="BD778" s="89"/>
      <c r="BE778" s="89"/>
      <c r="BF778" s="89"/>
      <c r="BG778" s="89">
        <v>2122</v>
      </c>
      <c r="BH778" s="89">
        <v>11370.32</v>
      </c>
      <c r="BI778" s="89">
        <v>10460.15</v>
      </c>
      <c r="BJ778" s="89"/>
      <c r="BK778" s="89"/>
      <c r="BL778" s="89"/>
      <c r="BM778" s="100"/>
      <c r="BN778" s="100">
        <v>5.3583034872761548</v>
      </c>
      <c r="BO778" s="100"/>
      <c r="BP778" s="100">
        <v>4.929382657869934</v>
      </c>
      <c r="EB778" s="81" t="s">
        <v>455</v>
      </c>
      <c r="EC778" s="81" t="s">
        <v>456</v>
      </c>
      <c r="ED778" s="81" t="s">
        <v>41</v>
      </c>
      <c r="EE778" s="81">
        <v>53256</v>
      </c>
      <c r="EF778" s="81">
        <v>458463.17</v>
      </c>
      <c r="EG778" s="81">
        <v>393524.99</v>
      </c>
      <c r="EH778" s="81">
        <v>27190</v>
      </c>
      <c r="EI778" s="81">
        <v>217610.69</v>
      </c>
      <c r="EJ778" s="81">
        <v>201061.93</v>
      </c>
      <c r="EK778" s="81">
        <v>-48.94471984377347</v>
      </c>
      <c r="EL778" s="81">
        <v>-52.534749956032456</v>
      </c>
      <c r="EM778" s="81">
        <v>-48.9074556612021</v>
      </c>
      <c r="EN778" s="81">
        <v>8.6086670046567519</v>
      </c>
      <c r="EO778" s="81">
        <v>8.0033354174328792</v>
      </c>
      <c r="EP778" s="81">
        <v>7.3893080591858196</v>
      </c>
      <c r="EQ778" s="81">
        <v>7.3947013607944099</v>
      </c>
    </row>
    <row r="779" spans="37:163">
      <c r="BA779" s="89" t="s">
        <v>412</v>
      </c>
      <c r="BB779" s="89" t="s">
        <v>413</v>
      </c>
      <c r="BC779" s="89" t="s">
        <v>672</v>
      </c>
      <c r="BD779" s="89"/>
      <c r="BE779" s="89"/>
      <c r="BF779" s="89"/>
      <c r="BG779" s="89">
        <v>1490</v>
      </c>
      <c r="BH779" s="89">
        <v>7396.42</v>
      </c>
      <c r="BI779" s="89">
        <v>6834.96</v>
      </c>
      <c r="BJ779" s="89"/>
      <c r="BK779" s="89"/>
      <c r="BL779" s="89"/>
      <c r="BM779" s="100"/>
      <c r="BN779" s="100">
        <v>4.964040268456376</v>
      </c>
      <c r="BO779" s="100"/>
      <c r="BP779" s="100">
        <v>4.5872214765100674</v>
      </c>
      <c r="EB779" s="81" t="s">
        <v>455</v>
      </c>
      <c r="EC779" s="81" t="s">
        <v>456</v>
      </c>
      <c r="ED779" s="81" t="s">
        <v>70</v>
      </c>
      <c r="EE779" s="81">
        <v>100</v>
      </c>
      <c r="EF779" s="81">
        <v>892.83</v>
      </c>
      <c r="EG779" s="81">
        <v>769.06</v>
      </c>
      <c r="EK779" s="81">
        <v>-100</v>
      </c>
      <c r="EL779" s="81">
        <v>-100</v>
      </c>
      <c r="EM779" s="81">
        <v>-100</v>
      </c>
      <c r="EN779" s="81">
        <v>8.9283000000000001</v>
      </c>
      <c r="EP779" s="81">
        <v>7.6905999999999999</v>
      </c>
    </row>
    <row r="780" spans="37:163">
      <c r="BA780" s="89" t="s">
        <v>412</v>
      </c>
      <c r="BB780" s="89" t="s">
        <v>413</v>
      </c>
      <c r="BC780" s="89" t="s">
        <v>41</v>
      </c>
      <c r="BD780" s="89">
        <v>428544</v>
      </c>
      <c r="BE780" s="89">
        <v>2424477.2599999998</v>
      </c>
      <c r="BF780" s="89">
        <v>2082414.74</v>
      </c>
      <c r="BG780" s="89">
        <v>378277</v>
      </c>
      <c r="BH780" s="89">
        <v>2144864.75</v>
      </c>
      <c r="BI780" s="89">
        <v>1973794.92</v>
      </c>
      <c r="BJ780" s="89">
        <v>-11.729717368578255</v>
      </c>
      <c r="BK780" s="89">
        <v>-11.532898848471765</v>
      </c>
      <c r="BL780" s="89">
        <v>-5.216051246352591</v>
      </c>
      <c r="BM780" s="100">
        <v>5.657475685110513</v>
      </c>
      <c r="BN780" s="100">
        <v>5.6700903041950736</v>
      </c>
      <c r="BO780" s="100">
        <v>4.8592787205047792</v>
      </c>
      <c r="BP780" s="100">
        <v>5.2178560155653129</v>
      </c>
      <c r="ER780" s="81" t="s">
        <v>279</v>
      </c>
      <c r="ES780" s="81" t="s">
        <v>447</v>
      </c>
      <c r="ET780" s="81" t="s">
        <v>94</v>
      </c>
      <c r="EX780" s="81">
        <v>10000</v>
      </c>
      <c r="EY780" s="81">
        <v>31593.48</v>
      </c>
      <c r="EZ780" s="81">
        <v>28908</v>
      </c>
      <c r="FE780" s="81">
        <v>3.159348</v>
      </c>
      <c r="FG780" s="81">
        <v>2.8908</v>
      </c>
    </row>
    <row r="781" spans="37:163">
      <c r="BA781" s="89" t="s">
        <v>412</v>
      </c>
      <c r="BB781" s="89" t="s">
        <v>413</v>
      </c>
      <c r="BC781" s="89" t="s">
        <v>44</v>
      </c>
      <c r="BD781" s="89">
        <v>270626.40000000002</v>
      </c>
      <c r="BE781" s="89">
        <v>1340975.06</v>
      </c>
      <c r="BF781" s="89">
        <v>1152684.73</v>
      </c>
      <c r="BG781" s="89">
        <v>219780</v>
      </c>
      <c r="BH781" s="89">
        <v>1081471.8899999999</v>
      </c>
      <c r="BI781" s="89">
        <v>995656.32</v>
      </c>
      <c r="BJ781" s="89">
        <v>-18.788410886742763</v>
      </c>
      <c r="BK781" s="89">
        <v>-19.351826722265823</v>
      </c>
      <c r="BL781" s="89">
        <v>-13.622841173579184</v>
      </c>
      <c r="BM781" s="100">
        <v>4.9550785141434828</v>
      </c>
      <c r="BN781" s="100">
        <v>4.92070202020202</v>
      </c>
      <c r="BO781" s="100">
        <v>4.2593210788008848</v>
      </c>
      <c r="BP781" s="100">
        <v>4.5302407862407863</v>
      </c>
      <c r="ER781" s="81" t="s">
        <v>279</v>
      </c>
      <c r="ES781" s="81" t="s">
        <v>447</v>
      </c>
      <c r="ET781" s="81" t="s">
        <v>70</v>
      </c>
      <c r="EU781" s="81">
        <v>6000</v>
      </c>
      <c r="EV781" s="81">
        <v>19438.37</v>
      </c>
      <c r="EW781" s="81">
        <v>16743.73</v>
      </c>
      <c r="EX781" s="81">
        <v>70951</v>
      </c>
      <c r="EY781" s="81">
        <v>226166.06</v>
      </c>
      <c r="EZ781" s="81">
        <v>208606.92</v>
      </c>
      <c r="FA781" s="81">
        <v>1082.5166666666667</v>
      </c>
      <c r="FB781" s="81">
        <v>1063.5032155473941</v>
      </c>
      <c r="FC781" s="81">
        <v>1145.8808162816767</v>
      </c>
      <c r="FD781" s="81">
        <v>3.2397283333333333</v>
      </c>
      <c r="FE781" s="81">
        <v>3.1876373835463911</v>
      </c>
      <c r="FF781" s="81">
        <v>2.7906216666666666</v>
      </c>
      <c r="FG781" s="81">
        <v>2.9401547546898565</v>
      </c>
    </row>
    <row r="782" spans="37:163">
      <c r="BA782" s="89" t="s">
        <v>412</v>
      </c>
      <c r="BB782" s="89" t="s">
        <v>413</v>
      </c>
      <c r="BC782" s="89" t="s">
        <v>56</v>
      </c>
      <c r="BD782" s="89">
        <v>10900</v>
      </c>
      <c r="BE782" s="89">
        <v>59934.95</v>
      </c>
      <c r="BF782" s="89">
        <v>51991.89</v>
      </c>
      <c r="BG782" s="89">
        <v>43991</v>
      </c>
      <c r="BH782" s="89">
        <v>241788.89</v>
      </c>
      <c r="BI782" s="89">
        <v>222582.36</v>
      </c>
      <c r="BJ782" s="89">
        <v>303.58715596330273</v>
      </c>
      <c r="BK782" s="89">
        <v>303.41885661037509</v>
      </c>
      <c r="BL782" s="89">
        <v>328.10976865815024</v>
      </c>
      <c r="BM782" s="100">
        <v>5.4986192660550453</v>
      </c>
      <c r="BN782" s="100">
        <v>5.4963262940146853</v>
      </c>
      <c r="BO782" s="100">
        <v>4.7698981651376142</v>
      </c>
      <c r="BP782" s="100">
        <v>5.0597249437384919</v>
      </c>
      <c r="ER782" s="81" t="s">
        <v>279</v>
      </c>
      <c r="ES782" s="81" t="s">
        <v>447</v>
      </c>
      <c r="ET782" s="81" t="s">
        <v>66</v>
      </c>
      <c r="EU782" s="81">
        <v>18078</v>
      </c>
      <c r="EV782" s="81">
        <v>58718.41</v>
      </c>
      <c r="EW782" s="81">
        <v>50264.1</v>
      </c>
      <c r="EX782" s="81">
        <v>43476</v>
      </c>
      <c r="EY782" s="81">
        <v>140002.07999999999</v>
      </c>
      <c r="EZ782" s="81">
        <v>128885.39</v>
      </c>
      <c r="FA782" s="81">
        <v>140.49120477928975</v>
      </c>
      <c r="FB782" s="81">
        <v>138.4296168782499</v>
      </c>
      <c r="FC782" s="81">
        <v>156.41638863522874</v>
      </c>
      <c r="FD782" s="81">
        <v>3.2480589666998565</v>
      </c>
      <c r="FE782" s="81">
        <v>3.2202152911951418</v>
      </c>
      <c r="FF782" s="81">
        <v>2.7804015930965815</v>
      </c>
      <c r="FG782" s="81">
        <v>2.9645181249424968</v>
      </c>
    </row>
    <row r="783" spans="37:163">
      <c r="BA783" s="89" t="s">
        <v>412</v>
      </c>
      <c r="BB783" s="89" t="s">
        <v>413</v>
      </c>
      <c r="BC783" s="89" t="s">
        <v>42</v>
      </c>
      <c r="BD783" s="89">
        <v>335760</v>
      </c>
      <c r="BE783" s="89">
        <v>1617317.84</v>
      </c>
      <c r="BF783" s="89">
        <v>1388703.29</v>
      </c>
      <c r="BG783" s="89">
        <v>356010</v>
      </c>
      <c r="BH783" s="89">
        <v>1693322.84</v>
      </c>
      <c r="BI783" s="89">
        <v>1559961.14</v>
      </c>
      <c r="BJ783" s="89">
        <v>6.0310936383130809</v>
      </c>
      <c r="BK783" s="89">
        <v>4.6994473269397679</v>
      </c>
      <c r="BL783" s="89">
        <v>12.332213168444344</v>
      </c>
      <c r="BM783" s="100">
        <v>4.8168865856564214</v>
      </c>
      <c r="BN783" s="100">
        <v>4.7563912249655909</v>
      </c>
      <c r="BO783" s="100">
        <v>4.1359997915177509</v>
      </c>
      <c r="BP783" s="100">
        <v>4.3817902306114993</v>
      </c>
      <c r="ER783" s="81" t="s">
        <v>279</v>
      </c>
      <c r="ES783" s="81" t="s">
        <v>447</v>
      </c>
      <c r="ET783" s="81" t="s">
        <v>345</v>
      </c>
      <c r="EU783" s="81">
        <v>1200</v>
      </c>
      <c r="EV783" s="81">
        <v>4409.7700000000004</v>
      </c>
      <c r="EW783" s="81">
        <v>3720</v>
      </c>
      <c r="EX783" s="81">
        <v>6306</v>
      </c>
      <c r="EY783" s="81">
        <v>20704.099999999999</v>
      </c>
      <c r="EZ783" s="81">
        <v>19005.41</v>
      </c>
      <c r="FA783" s="81">
        <v>425.5</v>
      </c>
      <c r="FB783" s="81">
        <v>369.50521228998326</v>
      </c>
      <c r="FC783" s="81">
        <v>410.89811827956987</v>
      </c>
      <c r="FD783" s="81">
        <v>3.6748083333333339</v>
      </c>
      <c r="FE783" s="81">
        <v>3.2832381858547413</v>
      </c>
      <c r="FF783" s="81">
        <v>3.1</v>
      </c>
      <c r="FG783" s="81">
        <v>3.013861401839518</v>
      </c>
    </row>
    <row r="784" spans="37:163">
      <c r="BA784" s="89" t="s">
        <v>412</v>
      </c>
      <c r="BB784" s="89" t="s">
        <v>413</v>
      </c>
      <c r="BC784" s="89" t="s">
        <v>98</v>
      </c>
      <c r="BD784" s="89">
        <v>8460</v>
      </c>
      <c r="BE784" s="89">
        <v>52919.94</v>
      </c>
      <c r="BF784" s="89">
        <v>45502.37</v>
      </c>
      <c r="BG784" s="89">
        <v>6600</v>
      </c>
      <c r="BH784" s="89">
        <v>34782.92</v>
      </c>
      <c r="BI784" s="89">
        <v>31961.13</v>
      </c>
      <c r="BJ784" s="89">
        <v>-21.98581560283688</v>
      </c>
      <c r="BK784" s="89">
        <v>-34.272563423163376</v>
      </c>
      <c r="BL784" s="89">
        <v>-29.759416927074351</v>
      </c>
      <c r="BM784" s="100">
        <v>6.2553120567375888</v>
      </c>
      <c r="BN784" s="100">
        <v>5.2701393939393935</v>
      </c>
      <c r="BO784" s="100">
        <v>5.3785307328605203</v>
      </c>
      <c r="BP784" s="100">
        <v>4.8425954545454548</v>
      </c>
      <c r="ER784" s="81" t="s">
        <v>279</v>
      </c>
      <c r="ES784" s="81" t="s">
        <v>447</v>
      </c>
      <c r="ET784" s="81" t="s">
        <v>65</v>
      </c>
      <c r="EU784" s="81">
        <v>300</v>
      </c>
      <c r="EV784" s="81">
        <v>1230.3900000000001</v>
      </c>
      <c r="EW784" s="81">
        <v>1063.78</v>
      </c>
      <c r="FA784" s="81">
        <v>-100</v>
      </c>
      <c r="FB784" s="81">
        <v>-100</v>
      </c>
      <c r="FC784" s="81">
        <v>-100</v>
      </c>
      <c r="FD784" s="81">
        <v>4.1013000000000002</v>
      </c>
      <c r="FF784" s="81">
        <v>3.5459333333333332</v>
      </c>
    </row>
    <row r="785" spans="53:163">
      <c r="BA785" s="89" t="s">
        <v>412</v>
      </c>
      <c r="BB785" s="89" t="s">
        <v>413</v>
      </c>
      <c r="BC785" s="89" t="s">
        <v>61</v>
      </c>
      <c r="BD785" s="89">
        <v>8320</v>
      </c>
      <c r="BE785" s="89">
        <v>45265.61</v>
      </c>
      <c r="BF785" s="89">
        <v>38984.78</v>
      </c>
      <c r="BG785" s="89">
        <v>10886</v>
      </c>
      <c r="BH785" s="89">
        <v>63659.96</v>
      </c>
      <c r="BI785" s="89">
        <v>58565.8</v>
      </c>
      <c r="BJ785" s="89">
        <v>30.841346153846153</v>
      </c>
      <c r="BK785" s="89">
        <v>40.636478774946362</v>
      </c>
      <c r="BL785" s="89">
        <v>50.227345133151978</v>
      </c>
      <c r="BM785" s="100">
        <v>5.440578125</v>
      </c>
      <c r="BN785" s="100">
        <v>5.8478743340069812</v>
      </c>
      <c r="BO785" s="100">
        <v>4.6856706730769231</v>
      </c>
      <c r="BP785" s="100">
        <v>5.3799191622267131</v>
      </c>
      <c r="ER785" s="81" t="s">
        <v>281</v>
      </c>
      <c r="ES785" s="81" t="s">
        <v>282</v>
      </c>
      <c r="ET785" s="81" t="s">
        <v>60</v>
      </c>
      <c r="EU785" s="81">
        <v>15000</v>
      </c>
      <c r="EV785" s="81">
        <v>96563.16</v>
      </c>
      <c r="EW785" s="81">
        <v>85450</v>
      </c>
      <c r="FA785" s="81">
        <v>-100</v>
      </c>
      <c r="FB785" s="81">
        <v>-100</v>
      </c>
      <c r="FC785" s="81">
        <v>-100</v>
      </c>
      <c r="FD785" s="81">
        <v>6.4375439999999999</v>
      </c>
      <c r="FF785" s="81">
        <v>5.6966666666666663</v>
      </c>
    </row>
    <row r="786" spans="53:163">
      <c r="BA786" s="89" t="s">
        <v>412</v>
      </c>
      <c r="BB786" s="89" t="s">
        <v>413</v>
      </c>
      <c r="BC786" s="89" t="s">
        <v>49</v>
      </c>
      <c r="BD786" s="89">
        <v>13260</v>
      </c>
      <c r="BE786" s="89">
        <v>80331.740000000005</v>
      </c>
      <c r="BF786" s="89">
        <v>68649.350000000006</v>
      </c>
      <c r="BG786" s="89">
        <v>81570</v>
      </c>
      <c r="BH786" s="89">
        <v>595551.4</v>
      </c>
      <c r="BI786" s="89">
        <v>547756.12</v>
      </c>
      <c r="BJ786" s="89">
        <v>515.15837104072398</v>
      </c>
      <c r="BK786" s="89">
        <v>641.36499470819376</v>
      </c>
      <c r="BL786" s="89">
        <v>697.90430645009747</v>
      </c>
      <c r="BM786" s="100">
        <v>6.0582006033182507</v>
      </c>
      <c r="BN786" s="100">
        <v>7.3011082505823222</v>
      </c>
      <c r="BO786" s="100">
        <v>5.1771757164404226</v>
      </c>
      <c r="BP786" s="100">
        <v>6.7151663601814393</v>
      </c>
      <c r="ER786" s="81" t="s">
        <v>281</v>
      </c>
      <c r="ES786" s="81" t="s">
        <v>282</v>
      </c>
      <c r="ET786" s="81" t="s">
        <v>94</v>
      </c>
      <c r="EU786" s="81">
        <v>20</v>
      </c>
      <c r="EV786" s="81">
        <v>72.63</v>
      </c>
      <c r="EW786" s="81">
        <v>61.72</v>
      </c>
      <c r="FA786" s="81">
        <v>-100</v>
      </c>
      <c r="FB786" s="81">
        <v>-100</v>
      </c>
      <c r="FC786" s="81">
        <v>-100</v>
      </c>
      <c r="FD786" s="81">
        <v>3.6315</v>
      </c>
      <c r="FF786" s="81">
        <v>3.0859999999999999</v>
      </c>
    </row>
    <row r="787" spans="53:163">
      <c r="BA787" s="89" t="s">
        <v>412</v>
      </c>
      <c r="BB787" s="89" t="s">
        <v>413</v>
      </c>
      <c r="BC787" s="89" t="s">
        <v>94</v>
      </c>
      <c r="BD787" s="89">
        <v>36160</v>
      </c>
      <c r="BE787" s="89">
        <v>173331.22</v>
      </c>
      <c r="BF787" s="89">
        <v>147603.79</v>
      </c>
      <c r="BG787" s="89"/>
      <c r="BH787" s="89"/>
      <c r="BI787" s="89"/>
      <c r="BJ787" s="89">
        <v>-100</v>
      </c>
      <c r="BK787" s="89">
        <v>-100</v>
      </c>
      <c r="BL787" s="89">
        <v>-100</v>
      </c>
      <c r="BM787" s="100">
        <v>4.7934518805309736</v>
      </c>
      <c r="BN787" s="100"/>
      <c r="BO787" s="100">
        <v>4.0819632190265489</v>
      </c>
      <c r="BP787" s="100"/>
      <c r="ER787" s="81" t="s">
        <v>281</v>
      </c>
      <c r="ES787" s="81" t="s">
        <v>282</v>
      </c>
      <c r="ET787" s="81" t="s">
        <v>70</v>
      </c>
      <c r="EU787" s="81">
        <v>48685</v>
      </c>
      <c r="EV787" s="81">
        <v>161424.76</v>
      </c>
      <c r="EW787" s="81">
        <v>137524.19</v>
      </c>
      <c r="FA787" s="81">
        <v>-100</v>
      </c>
      <c r="FB787" s="81">
        <v>-100</v>
      </c>
      <c r="FC787" s="81">
        <v>-100</v>
      </c>
      <c r="FD787" s="81">
        <v>3.3156980589503955</v>
      </c>
      <c r="FF787" s="81">
        <v>2.8247753928314676</v>
      </c>
    </row>
    <row r="788" spans="53:163">
      <c r="BA788" s="89" t="s">
        <v>412</v>
      </c>
      <c r="BB788" s="89" t="s">
        <v>413</v>
      </c>
      <c r="BC788" s="89" t="s">
        <v>69</v>
      </c>
      <c r="BD788" s="89">
        <v>12660</v>
      </c>
      <c r="BE788" s="89">
        <v>69855.41</v>
      </c>
      <c r="BF788" s="89">
        <v>60884.12</v>
      </c>
      <c r="BG788" s="89">
        <v>31614</v>
      </c>
      <c r="BH788" s="89">
        <v>178942.03</v>
      </c>
      <c r="BI788" s="89">
        <v>165774.57999999999</v>
      </c>
      <c r="BJ788" s="89">
        <v>149.71563981042655</v>
      </c>
      <c r="BK788" s="89">
        <v>156.16058942321001</v>
      </c>
      <c r="BL788" s="89">
        <v>172.2788470951046</v>
      </c>
      <c r="BM788" s="100">
        <v>5.5178048973143765</v>
      </c>
      <c r="BN788" s="100">
        <v>5.6602147782627945</v>
      </c>
      <c r="BO788" s="100">
        <v>4.8091721958925753</v>
      </c>
      <c r="BP788" s="100">
        <v>5.2437078509521093</v>
      </c>
      <c r="ER788" s="81" t="s">
        <v>281</v>
      </c>
      <c r="ES788" s="81" t="s">
        <v>282</v>
      </c>
      <c r="ET788" s="81" t="s">
        <v>66</v>
      </c>
      <c r="EU788" s="81">
        <v>34320</v>
      </c>
      <c r="EV788" s="81">
        <v>109047.98</v>
      </c>
      <c r="EW788" s="81">
        <v>94379.97</v>
      </c>
      <c r="FA788" s="81">
        <v>-100</v>
      </c>
      <c r="FB788" s="81">
        <v>-100</v>
      </c>
      <c r="FC788" s="81">
        <v>-100</v>
      </c>
      <c r="FD788" s="81">
        <v>3.1773886946386947</v>
      </c>
      <c r="FF788" s="81">
        <v>2.7499991258741261</v>
      </c>
    </row>
    <row r="789" spans="53:163">
      <c r="BA789" s="89" t="s">
        <v>412</v>
      </c>
      <c r="BB789" s="89" t="s">
        <v>413</v>
      </c>
      <c r="BC789" s="89" t="s">
        <v>70</v>
      </c>
      <c r="BD789" s="89">
        <v>2760</v>
      </c>
      <c r="BE789" s="89">
        <v>14968.99</v>
      </c>
      <c r="BF789" s="89">
        <v>12841.42</v>
      </c>
      <c r="BG789" s="89">
        <v>3078</v>
      </c>
      <c r="BH789" s="89">
        <v>17579.38</v>
      </c>
      <c r="BI789" s="89">
        <v>16168.84</v>
      </c>
      <c r="BJ789" s="89">
        <v>11.521739130434783</v>
      </c>
      <c r="BK789" s="89">
        <v>17.438651505545806</v>
      </c>
      <c r="BL789" s="89">
        <v>25.911620365971988</v>
      </c>
      <c r="BM789" s="100">
        <v>5.4235471014492749</v>
      </c>
      <c r="BN789" s="100">
        <v>5.7112995451591946</v>
      </c>
      <c r="BO789" s="100">
        <v>4.6526884057971012</v>
      </c>
      <c r="BP789" s="100">
        <v>5.2530344379467184</v>
      </c>
      <c r="ER789" s="81" t="s">
        <v>281</v>
      </c>
      <c r="ES789" s="81" t="s">
        <v>282</v>
      </c>
      <c r="ET789" s="81" t="s">
        <v>345</v>
      </c>
      <c r="EU789" s="81">
        <v>2394</v>
      </c>
      <c r="EV789" s="81">
        <v>9005.3799999999992</v>
      </c>
      <c r="EW789" s="81">
        <v>7780.5</v>
      </c>
      <c r="FA789" s="81">
        <v>-100</v>
      </c>
      <c r="FB789" s="81">
        <v>-100</v>
      </c>
      <c r="FC789" s="81">
        <v>-100</v>
      </c>
      <c r="FD789" s="81">
        <v>3.7616457811194648</v>
      </c>
      <c r="FF789" s="81">
        <v>3.25</v>
      </c>
    </row>
    <row r="790" spans="53:163">
      <c r="BA790" s="89" t="s">
        <v>412</v>
      </c>
      <c r="BB790" s="89" t="s">
        <v>413</v>
      </c>
      <c r="BC790" s="89" t="s">
        <v>66</v>
      </c>
      <c r="BD790" s="89">
        <v>169694</v>
      </c>
      <c r="BE790" s="89">
        <v>816607.5</v>
      </c>
      <c r="BF790" s="89">
        <v>700801.37</v>
      </c>
      <c r="BG790" s="89">
        <v>147442</v>
      </c>
      <c r="BH790" s="89">
        <v>757342.3</v>
      </c>
      <c r="BI790" s="89">
        <v>697345.75</v>
      </c>
      <c r="BJ790" s="89">
        <v>-13.113015192051575</v>
      </c>
      <c r="BK790" s="89">
        <v>-7.2574890629831286</v>
      </c>
      <c r="BL790" s="89">
        <v>-0.49309549723054841</v>
      </c>
      <c r="BM790" s="100">
        <v>4.8122355534078993</v>
      </c>
      <c r="BN790" s="100">
        <v>5.1365438613149577</v>
      </c>
      <c r="BO790" s="100">
        <v>4.1297946303346027</v>
      </c>
      <c r="BP790" s="100">
        <v>4.7296275823713732</v>
      </c>
      <c r="ER790" s="81" t="s">
        <v>425</v>
      </c>
      <c r="ES790" s="81" t="s">
        <v>624</v>
      </c>
      <c r="ET790" s="81" t="s">
        <v>47</v>
      </c>
      <c r="EU790" s="81">
        <v>14945</v>
      </c>
      <c r="EV790" s="81">
        <v>66518.080000000002</v>
      </c>
      <c r="EW790" s="81">
        <v>57804.480000000003</v>
      </c>
      <c r="EX790" s="81">
        <v>24595.200000000001</v>
      </c>
      <c r="EY790" s="81">
        <v>87704.59</v>
      </c>
      <c r="EZ790" s="81">
        <v>80621.679999999993</v>
      </c>
      <c r="FA790" s="81">
        <v>64.571428571428584</v>
      </c>
      <c r="FB790" s="81">
        <v>31.850753960426992</v>
      </c>
      <c r="FC790" s="81">
        <v>39.473065063469107</v>
      </c>
      <c r="FD790" s="81">
        <v>4.4508584810973568</v>
      </c>
      <c r="FE790" s="81">
        <v>3.565923025631017</v>
      </c>
      <c r="FF790" s="81">
        <v>3.8678139846102377</v>
      </c>
      <c r="FG790" s="81">
        <v>3.2779436638043191</v>
      </c>
    </row>
    <row r="791" spans="53:163">
      <c r="BA791" s="89" t="s">
        <v>412</v>
      </c>
      <c r="BB791" s="89" t="s">
        <v>413</v>
      </c>
      <c r="BC791" s="89" t="s">
        <v>48</v>
      </c>
      <c r="BD791" s="89">
        <v>3710</v>
      </c>
      <c r="BE791" s="89">
        <v>25371.200000000001</v>
      </c>
      <c r="BF791" s="89">
        <v>21743.17</v>
      </c>
      <c r="BG791" s="89">
        <v>2990</v>
      </c>
      <c r="BH791" s="89">
        <v>18035.7</v>
      </c>
      <c r="BI791" s="89">
        <v>16629.98</v>
      </c>
      <c r="BJ791" s="89">
        <v>-19.40700808625337</v>
      </c>
      <c r="BK791" s="89">
        <v>-28.912704168506021</v>
      </c>
      <c r="BL791" s="89">
        <v>-23.516304200353488</v>
      </c>
      <c r="BM791" s="100">
        <v>6.8385983827493266</v>
      </c>
      <c r="BN791" s="100">
        <v>6.0320066889632109</v>
      </c>
      <c r="BO791" s="100">
        <v>5.8606927223719669</v>
      </c>
      <c r="BP791" s="100">
        <v>5.5618662207357854</v>
      </c>
      <c r="ER791" s="81" t="s">
        <v>425</v>
      </c>
      <c r="ES791" s="81" t="s">
        <v>624</v>
      </c>
      <c r="ET791" s="81" t="s">
        <v>133</v>
      </c>
      <c r="EU791" s="81">
        <v>25000</v>
      </c>
      <c r="EV791" s="81">
        <v>85114.89</v>
      </c>
      <c r="EW791" s="81">
        <v>74502.179999999993</v>
      </c>
      <c r="FA791" s="81">
        <v>-100</v>
      </c>
      <c r="FB791" s="81">
        <v>-100</v>
      </c>
      <c r="FC791" s="81">
        <v>-100</v>
      </c>
      <c r="FD791" s="81">
        <v>3.4045955999999999</v>
      </c>
      <c r="FF791" s="81">
        <v>2.9800871999999998</v>
      </c>
    </row>
    <row r="792" spans="53:163">
      <c r="BA792" s="89" t="s">
        <v>412</v>
      </c>
      <c r="BB792" s="89" t="s">
        <v>413</v>
      </c>
      <c r="BC792" s="89" t="s">
        <v>345</v>
      </c>
      <c r="BD792" s="89">
        <v>17296</v>
      </c>
      <c r="BE792" s="89">
        <v>90075.18</v>
      </c>
      <c r="BF792" s="89">
        <v>77373.09</v>
      </c>
      <c r="BG792" s="89">
        <v>16886</v>
      </c>
      <c r="BH792" s="89">
        <v>82272.14</v>
      </c>
      <c r="BI792" s="89">
        <v>75719.759999999995</v>
      </c>
      <c r="BJ792" s="89">
        <v>-2.3704902867715081</v>
      </c>
      <c r="BK792" s="89">
        <v>-8.6628081120681557</v>
      </c>
      <c r="BL792" s="89">
        <v>-2.1368281918170799</v>
      </c>
      <c r="BM792" s="100">
        <v>5.2078619333950043</v>
      </c>
      <c r="BN792" s="100">
        <v>4.8722101148880732</v>
      </c>
      <c r="BO792" s="100">
        <v>4.473467275670675</v>
      </c>
      <c r="BP792" s="100">
        <v>4.4841738718465001</v>
      </c>
      <c r="ER792" s="81" t="s">
        <v>425</v>
      </c>
      <c r="ES792" s="81" t="s">
        <v>624</v>
      </c>
      <c r="ET792" s="81" t="s">
        <v>53</v>
      </c>
      <c r="EX792" s="81">
        <v>1470.96</v>
      </c>
      <c r="EY792" s="81">
        <v>5981.25</v>
      </c>
      <c r="EZ792" s="81">
        <v>5490.87</v>
      </c>
      <c r="FE792" s="81">
        <v>4.0662220590634686</v>
      </c>
      <c r="FG792" s="81">
        <v>3.7328479360417686</v>
      </c>
    </row>
    <row r="793" spans="53:163">
      <c r="BA793" s="89" t="s">
        <v>412</v>
      </c>
      <c r="BB793" s="89" t="s">
        <v>413</v>
      </c>
      <c r="BC793" s="89" t="s">
        <v>65</v>
      </c>
      <c r="BD793" s="89">
        <v>3620</v>
      </c>
      <c r="BE793" s="89">
        <v>19404.62</v>
      </c>
      <c r="BF793" s="89">
        <v>16815.52</v>
      </c>
      <c r="BG793" s="89">
        <v>4500</v>
      </c>
      <c r="BH793" s="89">
        <v>26584.080000000002</v>
      </c>
      <c r="BI793" s="89">
        <v>24476.2</v>
      </c>
      <c r="BJ793" s="89">
        <v>24.30939226519337</v>
      </c>
      <c r="BK793" s="89">
        <v>36.99871473906731</v>
      </c>
      <c r="BL793" s="89">
        <v>45.557199539473054</v>
      </c>
      <c r="BM793" s="100">
        <v>5.3603922651933695</v>
      </c>
      <c r="BN793" s="100">
        <v>5.9075733333333336</v>
      </c>
      <c r="BO793" s="100">
        <v>4.6451712707182322</v>
      </c>
      <c r="BP793" s="100">
        <v>5.4391555555555557</v>
      </c>
      <c r="ER793" s="81" t="s">
        <v>425</v>
      </c>
      <c r="ES793" s="81" t="s">
        <v>624</v>
      </c>
      <c r="ET793" s="81" t="s">
        <v>81</v>
      </c>
      <c r="EU793" s="81">
        <v>17600</v>
      </c>
      <c r="EV793" s="81">
        <v>52632.12</v>
      </c>
      <c r="EW793" s="81">
        <v>46820</v>
      </c>
      <c r="FA793" s="81">
        <v>-100</v>
      </c>
      <c r="FB793" s="81">
        <v>-100</v>
      </c>
      <c r="FC793" s="81">
        <v>-100</v>
      </c>
      <c r="FD793" s="81">
        <v>2.9904613636363639</v>
      </c>
      <c r="FF793" s="81">
        <v>2.6602272727272727</v>
      </c>
    </row>
    <row r="794" spans="53:163">
      <c r="BA794" s="89" t="s">
        <v>412</v>
      </c>
      <c r="BB794" s="89" t="s">
        <v>413</v>
      </c>
      <c r="BC794" s="89" t="s">
        <v>43</v>
      </c>
      <c r="BD794" s="89"/>
      <c r="BE794" s="89"/>
      <c r="BF794" s="89"/>
      <c r="BG794" s="89">
        <v>30962</v>
      </c>
      <c r="BH794" s="89">
        <v>152567.22</v>
      </c>
      <c r="BI794" s="89">
        <v>140579.26</v>
      </c>
      <c r="BJ794" s="89"/>
      <c r="BK794" s="89"/>
      <c r="BL794" s="89"/>
      <c r="BM794" s="100"/>
      <c r="BN794" s="100">
        <v>4.9275634648924491</v>
      </c>
      <c r="BO794" s="100"/>
      <c r="BP794" s="100">
        <v>4.5403804663781413</v>
      </c>
      <c r="ER794" s="81" t="s">
        <v>425</v>
      </c>
      <c r="ES794" s="81" t="s">
        <v>624</v>
      </c>
      <c r="ET794" s="81" t="s">
        <v>100</v>
      </c>
      <c r="EU794" s="81">
        <v>18000</v>
      </c>
      <c r="EV794" s="81">
        <v>56526.34</v>
      </c>
      <c r="EW794" s="81">
        <v>48850</v>
      </c>
      <c r="FA794" s="81">
        <v>-100</v>
      </c>
      <c r="FB794" s="81">
        <v>-100</v>
      </c>
      <c r="FC794" s="81">
        <v>-100</v>
      </c>
      <c r="FD794" s="81">
        <v>3.140352222222222</v>
      </c>
      <c r="FF794" s="81">
        <v>2.713888888888889</v>
      </c>
    </row>
    <row r="795" spans="53:163">
      <c r="BA795" s="89" t="s">
        <v>414</v>
      </c>
      <c r="BB795" s="89" t="s">
        <v>618</v>
      </c>
      <c r="BC795" s="89" t="s">
        <v>62</v>
      </c>
      <c r="BD795" s="89"/>
      <c r="BE795" s="89"/>
      <c r="BF795" s="89"/>
      <c r="BG795" s="89">
        <v>800</v>
      </c>
      <c r="BH795" s="89">
        <v>6000</v>
      </c>
      <c r="BI795" s="89">
        <v>5523.45</v>
      </c>
      <c r="BJ795" s="89"/>
      <c r="BK795" s="89"/>
      <c r="BL795" s="89"/>
      <c r="BM795" s="100"/>
      <c r="BN795" s="100">
        <v>7.5</v>
      </c>
      <c r="BO795" s="100"/>
      <c r="BP795" s="100">
        <v>6.9043124999999996</v>
      </c>
      <c r="ER795" s="81" t="s">
        <v>425</v>
      </c>
      <c r="ES795" s="81" t="s">
        <v>624</v>
      </c>
      <c r="ET795" s="81" t="s">
        <v>41</v>
      </c>
      <c r="EU795" s="81">
        <v>26420</v>
      </c>
      <c r="EV795" s="81">
        <v>93322.48</v>
      </c>
      <c r="EW795" s="81">
        <v>80928.350000000006</v>
      </c>
      <c r="EX795" s="81">
        <v>1700</v>
      </c>
      <c r="EY795" s="81">
        <v>4943.41</v>
      </c>
      <c r="EZ795" s="81">
        <v>4569.5200000000004</v>
      </c>
      <c r="FA795" s="81">
        <v>-93.565480696442094</v>
      </c>
      <c r="FB795" s="81">
        <v>-94.70287330555297</v>
      </c>
      <c r="FC795" s="81">
        <v>-94.353622679814919</v>
      </c>
      <c r="FD795" s="81">
        <v>3.5322664647993944</v>
      </c>
      <c r="FE795" s="81">
        <v>2.9078882352941178</v>
      </c>
      <c r="FF795" s="81">
        <v>3.063147236941711</v>
      </c>
      <c r="FG795" s="81">
        <v>2.6879529411764707</v>
      </c>
    </row>
    <row r="796" spans="53:163">
      <c r="BA796" s="89" t="s">
        <v>414</v>
      </c>
      <c r="BB796" s="89" t="s">
        <v>618</v>
      </c>
      <c r="BC796" s="89" t="s">
        <v>53</v>
      </c>
      <c r="BD796" s="89"/>
      <c r="BE796" s="89"/>
      <c r="BF796" s="89"/>
      <c r="BG796" s="89">
        <v>20</v>
      </c>
      <c r="BH796" s="89">
        <v>93.04</v>
      </c>
      <c r="BI796" s="89">
        <v>85.33</v>
      </c>
      <c r="BJ796" s="89"/>
      <c r="BK796" s="89"/>
      <c r="BL796" s="89"/>
      <c r="BM796" s="100"/>
      <c r="BN796" s="100">
        <v>4.6520000000000001</v>
      </c>
      <c r="BO796" s="100"/>
      <c r="BP796" s="100">
        <v>4.2664999999999997</v>
      </c>
      <c r="ER796" s="81" t="s">
        <v>425</v>
      </c>
      <c r="ES796" s="81" t="s">
        <v>624</v>
      </c>
      <c r="ET796" s="81" t="s">
        <v>45</v>
      </c>
      <c r="EU796" s="81">
        <v>16240</v>
      </c>
      <c r="EV796" s="81">
        <v>56028</v>
      </c>
      <c r="EW796" s="81">
        <v>47436.36</v>
      </c>
      <c r="EX796" s="81">
        <v>16240</v>
      </c>
      <c r="EY796" s="81">
        <v>53592</v>
      </c>
      <c r="EZ796" s="81">
        <v>49149.95</v>
      </c>
      <c r="FA796" s="81">
        <v>0</v>
      </c>
      <c r="FB796" s="81">
        <v>-4.3478260869565215</v>
      </c>
      <c r="FC796" s="81">
        <v>3.6123977472133117</v>
      </c>
      <c r="FD796" s="81">
        <v>3.45</v>
      </c>
      <c r="FE796" s="81">
        <v>3.3</v>
      </c>
      <c r="FF796" s="81">
        <v>2.9209581280788179</v>
      </c>
      <c r="FG796" s="81">
        <v>3.0264747536945813</v>
      </c>
    </row>
    <row r="797" spans="53:163">
      <c r="BA797" s="89" t="s">
        <v>414</v>
      </c>
      <c r="BB797" s="89" t="s">
        <v>618</v>
      </c>
      <c r="BC797" s="89" t="s">
        <v>41</v>
      </c>
      <c r="BD797" s="89"/>
      <c r="BE797" s="89"/>
      <c r="BF797" s="89"/>
      <c r="BG797" s="89">
        <v>3950</v>
      </c>
      <c r="BH797" s="89">
        <v>17184.66</v>
      </c>
      <c r="BI797" s="89">
        <v>15860.97</v>
      </c>
      <c r="BJ797" s="89"/>
      <c r="BK797" s="89"/>
      <c r="BL797" s="89"/>
      <c r="BM797" s="100"/>
      <c r="BN797" s="100">
        <v>4.3505468354430379</v>
      </c>
      <c r="BO797" s="100"/>
      <c r="BP797" s="100">
        <v>4.0154354430379744</v>
      </c>
      <c r="ER797" s="81" t="s">
        <v>425</v>
      </c>
      <c r="ES797" s="81" t="s">
        <v>624</v>
      </c>
      <c r="ET797" s="81" t="s">
        <v>94</v>
      </c>
      <c r="EU797" s="81">
        <v>33040</v>
      </c>
      <c r="EV797" s="81">
        <v>111631.82</v>
      </c>
      <c r="EW797" s="81">
        <v>93772</v>
      </c>
      <c r="FA797" s="81">
        <v>-100</v>
      </c>
      <c r="FB797" s="81">
        <v>-100</v>
      </c>
      <c r="FC797" s="81">
        <v>-100</v>
      </c>
      <c r="FD797" s="81">
        <v>3.3786870460048428</v>
      </c>
      <c r="FF797" s="81">
        <v>2.8381355932203389</v>
      </c>
    </row>
    <row r="798" spans="53:163">
      <c r="BA798" s="89" t="s">
        <v>414</v>
      </c>
      <c r="BB798" s="89" t="s">
        <v>618</v>
      </c>
      <c r="BC798" s="89" t="s">
        <v>44</v>
      </c>
      <c r="BD798" s="89"/>
      <c r="BE798" s="89"/>
      <c r="BF798" s="89"/>
      <c r="BG798" s="89">
        <v>13424</v>
      </c>
      <c r="BH798" s="89">
        <v>65693.279999999999</v>
      </c>
      <c r="BI798" s="89">
        <v>60591.61</v>
      </c>
      <c r="BJ798" s="89"/>
      <c r="BK798" s="89"/>
      <c r="BL798" s="89"/>
      <c r="BM798" s="100"/>
      <c r="BN798" s="100">
        <v>4.8937187127532775</v>
      </c>
      <c r="BO798" s="100"/>
      <c r="BP798" s="100">
        <v>4.5136777413587605</v>
      </c>
      <c r="ER798" s="81" t="s">
        <v>425</v>
      </c>
      <c r="ES798" s="81" t="s">
        <v>624</v>
      </c>
      <c r="ET798" s="81" t="s">
        <v>70</v>
      </c>
      <c r="EU798" s="81">
        <v>3215</v>
      </c>
      <c r="EV798" s="81">
        <v>9855.8700000000008</v>
      </c>
      <c r="EW798" s="81">
        <v>8489.6</v>
      </c>
      <c r="EX798" s="81">
        <v>18000</v>
      </c>
      <c r="EY798" s="81">
        <v>54146.59</v>
      </c>
      <c r="EZ798" s="81">
        <v>49677.919999999998</v>
      </c>
      <c r="FA798" s="81">
        <v>459.8755832037325</v>
      </c>
      <c r="FB798" s="81">
        <v>449.38417410132223</v>
      </c>
      <c r="FC798" s="81">
        <v>485.16208066339988</v>
      </c>
      <c r="FD798" s="81">
        <v>3.0655894245723174</v>
      </c>
      <c r="FE798" s="81">
        <v>3.0081438888888887</v>
      </c>
      <c r="FF798" s="81">
        <v>2.6406220839813375</v>
      </c>
      <c r="FG798" s="81">
        <v>2.7598844444444444</v>
      </c>
    </row>
    <row r="799" spans="53:163">
      <c r="BA799" s="89" t="s">
        <v>414</v>
      </c>
      <c r="BB799" s="89" t="s">
        <v>618</v>
      </c>
      <c r="BC799" s="89" t="s">
        <v>42</v>
      </c>
      <c r="BD799" s="89"/>
      <c r="BE799" s="89"/>
      <c r="BF799" s="89"/>
      <c r="BG799" s="89">
        <v>16350</v>
      </c>
      <c r="BH799" s="89">
        <v>74815.3</v>
      </c>
      <c r="BI799" s="89">
        <v>68956.84</v>
      </c>
      <c r="BJ799" s="89"/>
      <c r="BK799" s="89"/>
      <c r="BL799" s="89"/>
      <c r="BM799" s="100"/>
      <c r="BN799" s="100">
        <v>4.5758593272171257</v>
      </c>
      <c r="BO799" s="100"/>
      <c r="BP799" s="100">
        <v>4.2175437308868498</v>
      </c>
      <c r="ER799" s="81" t="s">
        <v>425</v>
      </c>
      <c r="ES799" s="81" t="s">
        <v>624</v>
      </c>
      <c r="ET799" s="81" t="s">
        <v>66</v>
      </c>
      <c r="EU799" s="81">
        <v>17070</v>
      </c>
      <c r="EV799" s="81">
        <v>68694</v>
      </c>
      <c r="EW799" s="81">
        <v>58586.58</v>
      </c>
      <c r="FA799" s="81">
        <v>-100</v>
      </c>
      <c r="FB799" s="81">
        <v>-100</v>
      </c>
      <c r="FC799" s="81">
        <v>-100</v>
      </c>
      <c r="FD799" s="81">
        <v>4.0242530755711776</v>
      </c>
      <c r="FF799" s="81">
        <v>3.4321370826010544</v>
      </c>
    </row>
    <row r="800" spans="53:163">
      <c r="BA800" s="89" t="s">
        <v>414</v>
      </c>
      <c r="BB800" s="89" t="s">
        <v>618</v>
      </c>
      <c r="BC800" s="89" t="s">
        <v>49</v>
      </c>
      <c r="BD800" s="89"/>
      <c r="BE800" s="89"/>
      <c r="BF800" s="89"/>
      <c r="BG800" s="89">
        <v>160</v>
      </c>
      <c r="BH800" s="89">
        <v>857.25</v>
      </c>
      <c r="BI800" s="89">
        <v>787.6</v>
      </c>
      <c r="BJ800" s="89"/>
      <c r="BK800" s="89"/>
      <c r="BL800" s="89"/>
      <c r="BM800" s="100"/>
      <c r="BN800" s="100">
        <v>5.3578124999999996</v>
      </c>
      <c r="BO800" s="100"/>
      <c r="BP800" s="100">
        <v>4.9225000000000003</v>
      </c>
      <c r="ER800" s="81" t="s">
        <v>425</v>
      </c>
      <c r="ES800" s="81" t="s">
        <v>624</v>
      </c>
      <c r="ET800" s="81" t="s">
        <v>352</v>
      </c>
      <c r="EX800" s="81">
        <v>20000</v>
      </c>
      <c r="EY800" s="81">
        <v>60109.36</v>
      </c>
      <c r="EZ800" s="81">
        <v>55000</v>
      </c>
      <c r="FE800" s="81">
        <v>3.005468</v>
      </c>
      <c r="FG800" s="81">
        <v>2.75</v>
      </c>
    </row>
    <row r="801" spans="53:163">
      <c r="BA801" s="89" t="s">
        <v>414</v>
      </c>
      <c r="BB801" s="89" t="s">
        <v>618</v>
      </c>
      <c r="BC801" s="89" t="s">
        <v>66</v>
      </c>
      <c r="BD801" s="89"/>
      <c r="BE801" s="89"/>
      <c r="BF801" s="89"/>
      <c r="BG801" s="89">
        <v>332</v>
      </c>
      <c r="BH801" s="89">
        <v>1575.04</v>
      </c>
      <c r="BI801" s="89">
        <v>1448.6</v>
      </c>
      <c r="BJ801" s="89"/>
      <c r="BK801" s="89"/>
      <c r="BL801" s="89"/>
      <c r="BM801" s="100"/>
      <c r="BN801" s="100">
        <v>4.7440963855421687</v>
      </c>
      <c r="BO801" s="100"/>
      <c r="BP801" s="100">
        <v>4.3632530120481929</v>
      </c>
      <c r="ER801" s="81" t="s">
        <v>425</v>
      </c>
      <c r="ES801" s="81" t="s">
        <v>624</v>
      </c>
      <c r="ET801" s="81" t="s">
        <v>525</v>
      </c>
      <c r="EU801" s="81">
        <v>24720</v>
      </c>
      <c r="EV801" s="81">
        <v>84509.26</v>
      </c>
      <c r="EW801" s="81">
        <v>72251.179999999993</v>
      </c>
      <c r="FA801" s="81">
        <v>-100</v>
      </c>
      <c r="FB801" s="81">
        <v>-100</v>
      </c>
      <c r="FC801" s="81">
        <v>-100</v>
      </c>
      <c r="FD801" s="81">
        <v>3.4186593851132683</v>
      </c>
      <c r="FF801" s="81">
        <v>2.9227823624595466</v>
      </c>
    </row>
    <row r="802" spans="53:163">
      <c r="BA802" s="89" t="s">
        <v>414</v>
      </c>
      <c r="BB802" s="89" t="s">
        <v>618</v>
      </c>
      <c r="BC802" s="89" t="s">
        <v>43</v>
      </c>
      <c r="BD802" s="89">
        <v>6080</v>
      </c>
      <c r="BE802" s="89">
        <v>21853.88</v>
      </c>
      <c r="BF802" s="89">
        <v>18848</v>
      </c>
      <c r="BG802" s="89">
        <v>5340</v>
      </c>
      <c r="BH802" s="89">
        <v>23626.14</v>
      </c>
      <c r="BI802" s="89">
        <v>21794.94</v>
      </c>
      <c r="BJ802" s="89">
        <v>-12.171052631578947</v>
      </c>
      <c r="BK802" s="89">
        <v>8.1095896929972984</v>
      </c>
      <c r="BL802" s="89">
        <v>15.635292869269943</v>
      </c>
      <c r="BM802" s="100">
        <v>3.5943881578947372</v>
      </c>
      <c r="BN802" s="100">
        <v>4.424370786516854</v>
      </c>
      <c r="BO802" s="100">
        <v>3.1</v>
      </c>
      <c r="BP802" s="100">
        <v>4.081449438202247</v>
      </c>
      <c r="ER802" s="81" t="s">
        <v>438</v>
      </c>
      <c r="ES802" s="81" t="s">
        <v>626</v>
      </c>
      <c r="ET802" s="81" t="s">
        <v>42</v>
      </c>
      <c r="EX802" s="81">
        <v>500</v>
      </c>
      <c r="EY802" s="81">
        <v>2670.47</v>
      </c>
      <c r="EZ802" s="81">
        <v>2450.1799999999998</v>
      </c>
      <c r="FE802" s="81">
        <v>5.3409399999999998</v>
      </c>
      <c r="FG802" s="81">
        <v>4.90036</v>
      </c>
    </row>
    <row r="803" spans="53:163">
      <c r="BA803" s="89" t="s">
        <v>431</v>
      </c>
      <c r="BB803" s="89" t="s">
        <v>432</v>
      </c>
      <c r="BC803" s="89" t="s">
        <v>47</v>
      </c>
      <c r="BD803" s="89">
        <v>1260</v>
      </c>
      <c r="BE803" s="89">
        <v>5820.78</v>
      </c>
      <c r="BF803" s="89">
        <v>5178</v>
      </c>
      <c r="BG803" s="89">
        <v>2352</v>
      </c>
      <c r="BH803" s="89">
        <v>15636.86</v>
      </c>
      <c r="BI803" s="89">
        <v>14336.34</v>
      </c>
      <c r="BJ803" s="89">
        <v>86.666666666666671</v>
      </c>
      <c r="BK803" s="89">
        <v>168.63856733977238</v>
      </c>
      <c r="BL803" s="89">
        <v>176.8702201622248</v>
      </c>
      <c r="BM803" s="100">
        <v>4.6196666666666664</v>
      </c>
      <c r="BN803" s="100">
        <v>6.6483248299319726</v>
      </c>
      <c r="BO803" s="100">
        <v>4.1095238095238091</v>
      </c>
      <c r="BP803" s="100">
        <v>6.0953826530612245</v>
      </c>
      <c r="ER803" s="81" t="s">
        <v>438</v>
      </c>
      <c r="ES803" s="81" t="s">
        <v>626</v>
      </c>
      <c r="ET803" s="81" t="s">
        <v>70</v>
      </c>
      <c r="EU803" s="81">
        <v>21</v>
      </c>
      <c r="EV803" s="81">
        <v>120.22</v>
      </c>
      <c r="EW803" s="81">
        <v>100.33</v>
      </c>
      <c r="FA803" s="81">
        <v>-100</v>
      </c>
      <c r="FB803" s="81">
        <v>-100</v>
      </c>
      <c r="FC803" s="81">
        <v>-100</v>
      </c>
      <c r="FD803" s="81">
        <v>5.7247619047619045</v>
      </c>
      <c r="FF803" s="81">
        <v>4.7776190476190479</v>
      </c>
    </row>
    <row r="804" spans="53:163">
      <c r="BA804" s="89" t="s">
        <v>431</v>
      </c>
      <c r="BB804" s="89" t="s">
        <v>432</v>
      </c>
      <c r="BC804" s="89" t="s">
        <v>133</v>
      </c>
      <c r="BD804" s="89">
        <v>5000</v>
      </c>
      <c r="BE804" s="89">
        <v>27372.78</v>
      </c>
      <c r="BF804" s="89">
        <v>23613.15</v>
      </c>
      <c r="BG804" s="89"/>
      <c r="BH804" s="89"/>
      <c r="BI804" s="89"/>
      <c r="BJ804" s="89">
        <v>-100</v>
      </c>
      <c r="BK804" s="89">
        <v>-100</v>
      </c>
      <c r="BL804" s="89">
        <v>-100</v>
      </c>
      <c r="BM804" s="100">
        <v>5.4745559999999998</v>
      </c>
      <c r="BN804" s="100"/>
      <c r="BO804" s="100">
        <v>4.7226300000000005</v>
      </c>
      <c r="BP804" s="100"/>
      <c r="ER804" s="81" t="s">
        <v>446</v>
      </c>
      <c r="ES804" s="81" t="s">
        <v>447</v>
      </c>
      <c r="ET804" s="81" t="s">
        <v>47</v>
      </c>
      <c r="EU804" s="81">
        <v>11200</v>
      </c>
      <c r="EV804" s="81">
        <v>56491.55</v>
      </c>
      <c r="EW804" s="81">
        <v>48636</v>
      </c>
      <c r="FA804" s="81">
        <v>-100</v>
      </c>
      <c r="FB804" s="81">
        <v>-100</v>
      </c>
      <c r="FC804" s="81">
        <v>-100</v>
      </c>
      <c r="FD804" s="81">
        <v>5.0438883928571432</v>
      </c>
      <c r="FF804" s="81">
        <v>4.3425000000000002</v>
      </c>
    </row>
    <row r="805" spans="53:163">
      <c r="BA805" s="89" t="s">
        <v>431</v>
      </c>
      <c r="BB805" s="89" t="s">
        <v>432</v>
      </c>
      <c r="BC805" s="89" t="s">
        <v>62</v>
      </c>
      <c r="BD805" s="89">
        <v>19090</v>
      </c>
      <c r="BE805" s="89">
        <v>165401.5</v>
      </c>
      <c r="BF805" s="89">
        <v>137272.85999999999</v>
      </c>
      <c r="BG805" s="89"/>
      <c r="BH805" s="89"/>
      <c r="BI805" s="89"/>
      <c r="BJ805" s="89">
        <v>-100</v>
      </c>
      <c r="BK805" s="89">
        <v>-100</v>
      </c>
      <c r="BL805" s="89">
        <v>-100</v>
      </c>
      <c r="BM805" s="100">
        <v>8.6643006809848089</v>
      </c>
      <c r="BN805" s="100"/>
      <c r="BO805" s="100">
        <v>7.1908255631220523</v>
      </c>
      <c r="BP805" s="100"/>
      <c r="ER805" s="81" t="s">
        <v>446</v>
      </c>
      <c r="ES805" s="81" t="s">
        <v>447</v>
      </c>
      <c r="ET805" s="81" t="s">
        <v>51</v>
      </c>
      <c r="EX805" s="81">
        <v>3000</v>
      </c>
      <c r="EY805" s="81">
        <v>15558.04</v>
      </c>
      <c r="EZ805" s="81">
        <v>14271.96</v>
      </c>
      <c r="FE805" s="81">
        <v>5.1860133333333334</v>
      </c>
      <c r="FG805" s="81">
        <v>4.75732</v>
      </c>
    </row>
    <row r="806" spans="53:163">
      <c r="BA806" s="89" t="s">
        <v>431</v>
      </c>
      <c r="BB806" s="89" t="s">
        <v>432</v>
      </c>
      <c r="BC806" s="89" t="s">
        <v>53</v>
      </c>
      <c r="BD806" s="89">
        <v>14844.12</v>
      </c>
      <c r="BE806" s="89">
        <v>151018.6</v>
      </c>
      <c r="BF806" s="89">
        <v>130951.91</v>
      </c>
      <c r="BG806" s="89">
        <v>891</v>
      </c>
      <c r="BH806" s="89">
        <v>6364.75</v>
      </c>
      <c r="BI806" s="89">
        <v>5837.41</v>
      </c>
      <c r="BJ806" s="89">
        <v>-93.997623301347602</v>
      </c>
      <c r="BK806" s="89">
        <v>-95.785452917720065</v>
      </c>
      <c r="BL806" s="89">
        <v>-95.542325423126698</v>
      </c>
      <c r="BM806" s="100">
        <v>10.173631040438908</v>
      </c>
      <c r="BN806" s="100">
        <v>7.14337822671156</v>
      </c>
      <c r="BO806" s="100">
        <v>8.8218035154660566</v>
      </c>
      <c r="BP806" s="100">
        <v>6.5515263748597077</v>
      </c>
      <c r="ER806" s="81" t="s">
        <v>446</v>
      </c>
      <c r="ES806" s="81" t="s">
        <v>447</v>
      </c>
      <c r="ET806" s="81" t="s">
        <v>41</v>
      </c>
      <c r="EU806" s="81">
        <v>2500</v>
      </c>
      <c r="EV806" s="81">
        <v>12251.98</v>
      </c>
      <c r="EW806" s="81">
        <v>10899</v>
      </c>
      <c r="EX806" s="81">
        <v>14400</v>
      </c>
      <c r="EY806" s="81">
        <v>71472.350000000006</v>
      </c>
      <c r="EZ806" s="81">
        <v>66066.55</v>
      </c>
      <c r="FA806" s="81">
        <v>476</v>
      </c>
      <c r="FB806" s="81">
        <v>483.35346613363726</v>
      </c>
      <c r="FC806" s="81">
        <v>506.17074961005596</v>
      </c>
      <c r="FD806" s="81">
        <v>4.900792</v>
      </c>
      <c r="FE806" s="81">
        <v>4.9633576388888896</v>
      </c>
      <c r="FF806" s="81">
        <v>4.3596000000000004</v>
      </c>
      <c r="FG806" s="81">
        <v>4.5879548611111112</v>
      </c>
    </row>
    <row r="807" spans="53:163">
      <c r="BA807" s="89" t="s">
        <v>431</v>
      </c>
      <c r="BB807" s="89" t="s">
        <v>432</v>
      </c>
      <c r="BC807" s="89" t="s">
        <v>55</v>
      </c>
      <c r="BD807" s="89">
        <v>2000</v>
      </c>
      <c r="BE807" s="89">
        <v>12955.83</v>
      </c>
      <c r="BF807" s="89">
        <v>10756.1</v>
      </c>
      <c r="BG807" s="89"/>
      <c r="BH807" s="89"/>
      <c r="BI807" s="89"/>
      <c r="BJ807" s="89">
        <v>-100</v>
      </c>
      <c r="BK807" s="89">
        <v>-100</v>
      </c>
      <c r="BL807" s="89">
        <v>-100</v>
      </c>
      <c r="BM807" s="100">
        <v>6.4779150000000003</v>
      </c>
      <c r="BN807" s="100"/>
      <c r="BO807" s="100">
        <v>5.37805</v>
      </c>
      <c r="BP807" s="100"/>
      <c r="ER807" s="81" t="s">
        <v>446</v>
      </c>
      <c r="ES807" s="81" t="s">
        <v>447</v>
      </c>
      <c r="ET807" s="81" t="s">
        <v>45</v>
      </c>
      <c r="EU807" s="81">
        <v>1344</v>
      </c>
      <c r="EV807" s="81">
        <v>8064</v>
      </c>
      <c r="EW807" s="81">
        <v>6827.42</v>
      </c>
      <c r="EX807" s="81">
        <v>1344</v>
      </c>
      <c r="EY807" s="81">
        <v>7728</v>
      </c>
      <c r="EZ807" s="81">
        <v>7087.45</v>
      </c>
      <c r="FA807" s="81">
        <v>0</v>
      </c>
      <c r="FB807" s="81">
        <v>-4.166666666666667</v>
      </c>
      <c r="FC807" s="81">
        <v>3.8086129167386766</v>
      </c>
      <c r="FD807" s="81">
        <v>6</v>
      </c>
      <c r="FE807" s="81">
        <v>5.75</v>
      </c>
      <c r="FF807" s="81">
        <v>5.0799255952380955</v>
      </c>
      <c r="FG807" s="81">
        <v>5.2734002976190473</v>
      </c>
    </row>
    <row r="808" spans="53:163">
      <c r="BA808" s="89" t="s">
        <v>431</v>
      </c>
      <c r="BB808" s="89" t="s">
        <v>432</v>
      </c>
      <c r="BC808" s="89" t="s">
        <v>41</v>
      </c>
      <c r="BD808" s="89"/>
      <c r="BE808" s="89"/>
      <c r="BF808" s="89"/>
      <c r="BG808" s="89">
        <v>9450</v>
      </c>
      <c r="BH808" s="89">
        <v>59977.52</v>
      </c>
      <c r="BI808" s="89">
        <v>55277.05</v>
      </c>
      <c r="BJ808" s="89"/>
      <c r="BK808" s="89"/>
      <c r="BL808" s="89"/>
      <c r="BM808" s="100"/>
      <c r="BN808" s="100">
        <v>6.3468275132275132</v>
      </c>
      <c r="BO808" s="100"/>
      <c r="BP808" s="100">
        <v>5.8494232804232809</v>
      </c>
      <c r="ER808" s="81" t="s">
        <v>446</v>
      </c>
      <c r="ES808" s="81" t="s">
        <v>447</v>
      </c>
      <c r="ET808" s="81" t="s">
        <v>60</v>
      </c>
      <c r="EX808" s="81">
        <v>2700</v>
      </c>
      <c r="EY808" s="81">
        <v>16262.5</v>
      </c>
      <c r="EZ808" s="81">
        <v>14925.1</v>
      </c>
      <c r="FE808" s="81">
        <v>6.0231481481481479</v>
      </c>
      <c r="FG808" s="81">
        <v>5.527814814814815</v>
      </c>
    </row>
    <row r="809" spans="53:163">
      <c r="BA809" s="89" t="s">
        <v>431</v>
      </c>
      <c r="BB809" s="89" t="s">
        <v>432</v>
      </c>
      <c r="BC809" s="89" t="s">
        <v>44</v>
      </c>
      <c r="BD809" s="89">
        <v>2340</v>
      </c>
      <c r="BE809" s="89">
        <v>13051.87</v>
      </c>
      <c r="BF809" s="89">
        <v>11091.6</v>
      </c>
      <c r="BG809" s="89"/>
      <c r="BH809" s="89"/>
      <c r="BI809" s="89"/>
      <c r="BJ809" s="89">
        <v>-100</v>
      </c>
      <c r="BK809" s="89">
        <v>-100</v>
      </c>
      <c r="BL809" s="89">
        <v>-100</v>
      </c>
      <c r="BM809" s="100">
        <v>5.5777222222222225</v>
      </c>
      <c r="BN809" s="100"/>
      <c r="BO809" s="100">
        <v>4.74</v>
      </c>
      <c r="BP809" s="100"/>
      <c r="ER809" s="81" t="s">
        <v>446</v>
      </c>
      <c r="ES809" s="81" t="s">
        <v>447</v>
      </c>
      <c r="ET809" s="81" t="s">
        <v>525</v>
      </c>
      <c r="EU809" s="81">
        <v>6680</v>
      </c>
      <c r="EV809" s="81">
        <v>34191.980000000003</v>
      </c>
      <c r="EW809" s="81">
        <v>29437.34</v>
      </c>
      <c r="FA809" s="81">
        <v>-100</v>
      </c>
      <c r="FB809" s="81">
        <v>-100</v>
      </c>
      <c r="FC809" s="81">
        <v>-100</v>
      </c>
      <c r="FD809" s="81">
        <v>5.1185598802395216</v>
      </c>
      <c r="FF809" s="81">
        <v>4.4067874251497008</v>
      </c>
    </row>
    <row r="810" spans="53:163">
      <c r="BA810" s="89" t="s">
        <v>431</v>
      </c>
      <c r="BB810" s="89" t="s">
        <v>432</v>
      </c>
      <c r="BC810" s="89" t="s">
        <v>84</v>
      </c>
      <c r="BD810" s="89">
        <v>13990</v>
      </c>
      <c r="BE810" s="89">
        <v>72546.16</v>
      </c>
      <c r="BF810" s="89">
        <v>61143.17</v>
      </c>
      <c r="BG810" s="89"/>
      <c r="BH810" s="89"/>
      <c r="BI810" s="89"/>
      <c r="BJ810" s="89">
        <v>-100</v>
      </c>
      <c r="BK810" s="89">
        <v>-100</v>
      </c>
      <c r="BL810" s="89">
        <v>-100</v>
      </c>
      <c r="BM810" s="100">
        <v>5.1855725518227311</v>
      </c>
      <c r="BN810" s="100"/>
      <c r="BO810" s="100">
        <v>4.3704910650464619</v>
      </c>
      <c r="BP810" s="100"/>
      <c r="ER810" s="81" t="s">
        <v>455</v>
      </c>
      <c r="ES810" s="81" t="s">
        <v>456</v>
      </c>
      <c r="ET810" s="81" t="s">
        <v>47</v>
      </c>
      <c r="EU810" s="81">
        <v>246665.88</v>
      </c>
      <c r="EV810" s="81">
        <v>2263189.9300000002</v>
      </c>
      <c r="EW810" s="81">
        <v>1950083.45</v>
      </c>
      <c r="EX810" s="81">
        <v>357936.16499999998</v>
      </c>
      <c r="EY810" s="81">
        <v>3173378.98</v>
      </c>
      <c r="EZ810" s="81">
        <v>2919869.41</v>
      </c>
      <c r="FA810" s="81">
        <v>45.109718863427716</v>
      </c>
      <c r="FB810" s="81">
        <v>40.217086420139729</v>
      </c>
      <c r="FC810" s="81">
        <v>49.730485123598179</v>
      </c>
      <c r="FD810" s="81">
        <v>9.1751235720157158</v>
      </c>
      <c r="FE810" s="81">
        <v>8.8657679505506248</v>
      </c>
      <c r="FF810" s="81">
        <v>7.9057689292090174</v>
      </c>
      <c r="FG810" s="81">
        <v>8.1575143713125513</v>
      </c>
    </row>
    <row r="811" spans="53:163">
      <c r="BA811" s="89" t="s">
        <v>431</v>
      </c>
      <c r="BB811" s="89" t="s">
        <v>432</v>
      </c>
      <c r="BC811" s="89" t="s">
        <v>525</v>
      </c>
      <c r="BD811" s="89">
        <v>1120</v>
      </c>
      <c r="BE811" s="89">
        <v>5849.24</v>
      </c>
      <c r="BF811" s="89">
        <v>5035.8599999999997</v>
      </c>
      <c r="BG811" s="89"/>
      <c r="BH811" s="89"/>
      <c r="BI811" s="89"/>
      <c r="BJ811" s="89">
        <v>-100</v>
      </c>
      <c r="BK811" s="89">
        <v>-100</v>
      </c>
      <c r="BL811" s="89">
        <v>-100</v>
      </c>
      <c r="BM811" s="100">
        <v>5.2225357142857138</v>
      </c>
      <c r="BN811" s="100"/>
      <c r="BO811" s="100">
        <v>4.4963035714285713</v>
      </c>
      <c r="BP811" s="100"/>
      <c r="ER811" s="81" t="s">
        <v>455</v>
      </c>
      <c r="ES811" s="81" t="s">
        <v>456</v>
      </c>
      <c r="ET811" s="81" t="s">
        <v>63</v>
      </c>
      <c r="EU811" s="81">
        <v>500</v>
      </c>
      <c r="EV811" s="81">
        <v>4576.38</v>
      </c>
      <c r="EW811" s="81">
        <v>3940</v>
      </c>
      <c r="FA811" s="81">
        <v>-100</v>
      </c>
      <c r="FB811" s="81">
        <v>-100</v>
      </c>
      <c r="FC811" s="81">
        <v>-100</v>
      </c>
      <c r="FD811" s="81">
        <v>9.1527600000000007</v>
      </c>
      <c r="FF811" s="81">
        <v>7.88</v>
      </c>
    </row>
    <row r="812" spans="53:163">
      <c r="BA812" s="89" t="s">
        <v>433</v>
      </c>
      <c r="BB812" s="89" t="s">
        <v>625</v>
      </c>
      <c r="BC812" s="89" t="s">
        <v>133</v>
      </c>
      <c r="BD812" s="89">
        <v>336</v>
      </c>
      <c r="BE812" s="89">
        <v>3161.76</v>
      </c>
      <c r="BF812" s="89">
        <v>2722.09</v>
      </c>
      <c r="BG812" s="89"/>
      <c r="BH812" s="89"/>
      <c r="BI812" s="89"/>
      <c r="BJ812" s="89">
        <v>-100</v>
      </c>
      <c r="BK812" s="89">
        <v>-100</v>
      </c>
      <c r="BL812" s="89">
        <v>-100</v>
      </c>
      <c r="BM812" s="100">
        <v>9.41</v>
      </c>
      <c r="BN812" s="100"/>
      <c r="BO812" s="100">
        <v>8.1014583333333334</v>
      </c>
      <c r="BP812" s="100"/>
      <c r="ER812" s="81" t="s">
        <v>455</v>
      </c>
      <c r="ES812" s="81" t="s">
        <v>456</v>
      </c>
      <c r="ET812" s="81" t="s">
        <v>53</v>
      </c>
      <c r="EX812" s="81">
        <v>250</v>
      </c>
      <c r="EY812" s="81">
        <v>2514.81</v>
      </c>
      <c r="EZ812" s="81">
        <v>2312.7600000000002</v>
      </c>
      <c r="FE812" s="81">
        <v>10.059239999999999</v>
      </c>
      <c r="FG812" s="81">
        <v>9.2510400000000015</v>
      </c>
    </row>
    <row r="813" spans="53:163">
      <c r="BA813" s="89" t="s">
        <v>433</v>
      </c>
      <c r="BB813" s="89" t="s">
        <v>625</v>
      </c>
      <c r="BC813" s="89" t="s">
        <v>53</v>
      </c>
      <c r="BD813" s="89"/>
      <c r="BE813" s="89"/>
      <c r="BF813" s="89"/>
      <c r="BG813" s="89">
        <v>150</v>
      </c>
      <c r="BH813" s="89">
        <v>1037.97</v>
      </c>
      <c r="BI813" s="89">
        <v>952.87</v>
      </c>
      <c r="BJ813" s="89"/>
      <c r="BK813" s="89"/>
      <c r="BL813" s="89"/>
      <c r="BM813" s="100"/>
      <c r="BN813" s="100">
        <v>6.9198000000000004</v>
      </c>
      <c r="BO813" s="100"/>
      <c r="BP813" s="100">
        <v>6.3524666666666665</v>
      </c>
      <c r="ER813" s="81" t="s">
        <v>455</v>
      </c>
      <c r="ES813" s="81" t="s">
        <v>456</v>
      </c>
      <c r="ET813" s="81" t="s">
        <v>51</v>
      </c>
      <c r="EX813" s="81">
        <v>9000</v>
      </c>
      <c r="EY813" s="81">
        <v>71201.66</v>
      </c>
      <c r="EZ813" s="81">
        <v>65315.87</v>
      </c>
      <c r="FE813" s="81">
        <v>7.9112955555555562</v>
      </c>
      <c r="FG813" s="81">
        <v>7.2573188888888893</v>
      </c>
    </row>
    <row r="814" spans="53:163">
      <c r="BA814" s="89" t="s">
        <v>433</v>
      </c>
      <c r="BB814" s="89" t="s">
        <v>625</v>
      </c>
      <c r="BC814" s="89" t="s">
        <v>55</v>
      </c>
      <c r="BD814" s="89"/>
      <c r="BE814" s="89"/>
      <c r="BF814" s="89"/>
      <c r="BG814" s="89">
        <v>1920</v>
      </c>
      <c r="BH814" s="89">
        <v>12142.29</v>
      </c>
      <c r="BI814" s="89">
        <v>11146.8</v>
      </c>
      <c r="BJ814" s="89"/>
      <c r="BK814" s="89"/>
      <c r="BL814" s="89"/>
      <c r="BM814" s="100"/>
      <c r="BN814" s="100">
        <v>6.3241093750000008</v>
      </c>
      <c r="BO814" s="100"/>
      <c r="BP814" s="100">
        <v>5.805625</v>
      </c>
      <c r="ER814" s="81" t="s">
        <v>455</v>
      </c>
      <c r="ES814" s="81" t="s">
        <v>456</v>
      </c>
      <c r="ET814" s="81" t="s">
        <v>41</v>
      </c>
      <c r="EU814" s="81">
        <v>53256</v>
      </c>
      <c r="EV814" s="81">
        <v>458463.17</v>
      </c>
      <c r="EW814" s="81">
        <v>393524.99</v>
      </c>
      <c r="EX814" s="81">
        <v>27190</v>
      </c>
      <c r="EY814" s="81">
        <v>217610.69</v>
      </c>
      <c r="EZ814" s="81">
        <v>201061.93</v>
      </c>
      <c r="FA814" s="81">
        <v>-48.94471984377347</v>
      </c>
      <c r="FB814" s="81">
        <v>-52.534749956032456</v>
      </c>
      <c r="FC814" s="81">
        <v>-48.9074556612021</v>
      </c>
      <c r="FD814" s="81">
        <v>8.6086670046567519</v>
      </c>
      <c r="FE814" s="81">
        <v>8.0033354174328792</v>
      </c>
      <c r="FF814" s="81">
        <v>7.3893080591858196</v>
      </c>
      <c r="FG814" s="81">
        <v>7.3947013607944099</v>
      </c>
    </row>
    <row r="815" spans="53:163">
      <c r="BA815" s="89" t="s">
        <v>433</v>
      </c>
      <c r="BB815" s="89" t="s">
        <v>625</v>
      </c>
      <c r="BC815" s="89" t="s">
        <v>42</v>
      </c>
      <c r="BD815" s="89"/>
      <c r="BE815" s="89"/>
      <c r="BF815" s="89"/>
      <c r="BG815" s="89">
        <v>450</v>
      </c>
      <c r="BH815" s="89">
        <v>3544.75</v>
      </c>
      <c r="BI815" s="89">
        <v>3251.73</v>
      </c>
      <c r="BJ815" s="89"/>
      <c r="BK815" s="89"/>
      <c r="BL815" s="89"/>
      <c r="BM815" s="100"/>
      <c r="BN815" s="100">
        <v>7.8772222222222226</v>
      </c>
      <c r="BO815" s="100"/>
      <c r="BP815" s="100">
        <v>7.2260666666666671</v>
      </c>
      <c r="ER815" s="81" t="s">
        <v>455</v>
      </c>
      <c r="ES815" s="81" t="s">
        <v>456</v>
      </c>
      <c r="ET815" s="81" t="s">
        <v>70</v>
      </c>
      <c r="EU815" s="81">
        <v>100</v>
      </c>
      <c r="EV815" s="81">
        <v>892.83</v>
      </c>
      <c r="EW815" s="81">
        <v>769.06</v>
      </c>
      <c r="FA815" s="81">
        <v>-100</v>
      </c>
      <c r="FB815" s="81">
        <v>-100</v>
      </c>
      <c r="FC815" s="81">
        <v>-100</v>
      </c>
      <c r="FD815" s="81">
        <v>8.9283000000000001</v>
      </c>
      <c r="FF815" s="81">
        <v>7.6905999999999999</v>
      </c>
    </row>
    <row r="816" spans="53:163">
      <c r="BA816" s="89" t="s">
        <v>441</v>
      </c>
      <c r="BB816" s="89" t="s">
        <v>307</v>
      </c>
      <c r="BC816" s="89" t="s">
        <v>47</v>
      </c>
      <c r="BD816" s="89">
        <v>32</v>
      </c>
      <c r="BE816" s="89">
        <v>366.71</v>
      </c>
      <c r="BF816" s="89">
        <v>313.58999999999997</v>
      </c>
      <c r="BG816" s="89">
        <v>439</v>
      </c>
      <c r="BH816" s="89">
        <v>5216.17</v>
      </c>
      <c r="BI816" s="89">
        <v>4796.66</v>
      </c>
      <c r="BJ816" s="89">
        <v>1271.875</v>
      </c>
      <c r="BK816" s="89">
        <v>1322.4237135611247</v>
      </c>
      <c r="BL816" s="89">
        <v>1429.5959692592239</v>
      </c>
      <c r="BM816" s="100">
        <v>11.459687499999999</v>
      </c>
      <c r="BN816" s="100">
        <v>11.881936218678815</v>
      </c>
      <c r="BO816" s="100">
        <v>9.7996874999999992</v>
      </c>
      <c r="BP816" s="100">
        <v>10.926332574031891</v>
      </c>
    </row>
    <row r="817" spans="53:68">
      <c r="BA817" s="89" t="s">
        <v>441</v>
      </c>
      <c r="BB817" s="89" t="s">
        <v>307</v>
      </c>
      <c r="BC817" s="89" t="s">
        <v>134</v>
      </c>
      <c r="BD817" s="89"/>
      <c r="BE817" s="89"/>
      <c r="BF817" s="89"/>
      <c r="BG817" s="89">
        <v>600</v>
      </c>
      <c r="BH817" s="89">
        <v>8794.42</v>
      </c>
      <c r="BI817" s="89">
        <v>8129.67</v>
      </c>
      <c r="BJ817" s="89"/>
      <c r="BK817" s="89"/>
      <c r="BL817" s="89"/>
      <c r="BM817" s="100"/>
      <c r="BN817" s="100">
        <v>14.657366666666666</v>
      </c>
      <c r="BO817" s="100"/>
      <c r="BP817" s="100">
        <v>13.54945</v>
      </c>
    </row>
    <row r="818" spans="53:68">
      <c r="BA818" s="89" t="s">
        <v>441</v>
      </c>
      <c r="BB818" s="89" t="s">
        <v>307</v>
      </c>
      <c r="BC818" s="89" t="s">
        <v>62</v>
      </c>
      <c r="BD818" s="89">
        <v>4402.45</v>
      </c>
      <c r="BE818" s="89">
        <v>60507.519999999997</v>
      </c>
      <c r="BF818" s="89">
        <v>52109.14</v>
      </c>
      <c r="BG818" s="89">
        <v>6942</v>
      </c>
      <c r="BH818" s="89">
        <v>90446.52</v>
      </c>
      <c r="BI818" s="89">
        <v>83144.97</v>
      </c>
      <c r="BJ818" s="89">
        <v>57.684925439244068</v>
      </c>
      <c r="BK818" s="89">
        <v>49.479800196735894</v>
      </c>
      <c r="BL818" s="89">
        <v>59.559282690138431</v>
      </c>
      <c r="BM818" s="100">
        <v>13.744056150552533</v>
      </c>
      <c r="BN818" s="100">
        <v>13.028885047536734</v>
      </c>
      <c r="BO818" s="100">
        <v>11.836395643334962</v>
      </c>
      <c r="BP818" s="100">
        <v>11.97709161624892</v>
      </c>
    </row>
    <row r="819" spans="53:68">
      <c r="BA819" s="89" t="s">
        <v>441</v>
      </c>
      <c r="BB819" s="89" t="s">
        <v>307</v>
      </c>
      <c r="BC819" s="89" t="s">
        <v>53</v>
      </c>
      <c r="BD819" s="89">
        <v>15642</v>
      </c>
      <c r="BE819" s="89">
        <v>200108.56</v>
      </c>
      <c r="BF819" s="89">
        <v>170978.37</v>
      </c>
      <c r="BG819" s="89">
        <v>19026</v>
      </c>
      <c r="BH819" s="89">
        <v>235874.98</v>
      </c>
      <c r="BI819" s="89">
        <v>216717.06</v>
      </c>
      <c r="BJ819" s="89">
        <v>21.634062140391254</v>
      </c>
      <c r="BK819" s="89">
        <v>17.873508259716633</v>
      </c>
      <c r="BL819" s="89">
        <v>26.751155716363421</v>
      </c>
      <c r="BM819" s="100">
        <v>12.793029024421429</v>
      </c>
      <c r="BN819" s="100">
        <v>12.397507621150005</v>
      </c>
      <c r="BO819" s="100">
        <v>10.93072305331799</v>
      </c>
      <c r="BP819" s="100">
        <v>11.390573951434879</v>
      </c>
    </row>
    <row r="820" spans="53:68">
      <c r="BA820" s="89" t="s">
        <v>441</v>
      </c>
      <c r="BB820" s="89" t="s">
        <v>307</v>
      </c>
      <c r="BC820" s="89" t="s">
        <v>55</v>
      </c>
      <c r="BD820" s="89"/>
      <c r="BE820" s="89"/>
      <c r="BF820" s="89"/>
      <c r="BG820" s="89">
        <v>1000</v>
      </c>
      <c r="BH820" s="89">
        <v>11982.38</v>
      </c>
      <c r="BI820" s="89">
        <v>11000</v>
      </c>
      <c r="BJ820" s="89"/>
      <c r="BK820" s="89"/>
      <c r="BL820" s="89"/>
      <c r="BM820" s="100"/>
      <c r="BN820" s="100">
        <v>11.982379999999999</v>
      </c>
      <c r="BO820" s="100"/>
      <c r="BP820" s="100">
        <v>11</v>
      </c>
    </row>
    <row r="821" spans="53:68">
      <c r="BA821" s="89" t="s">
        <v>441</v>
      </c>
      <c r="BB821" s="89" t="s">
        <v>307</v>
      </c>
      <c r="BC821" s="89" t="s">
        <v>41</v>
      </c>
      <c r="BD821" s="89">
        <v>422501</v>
      </c>
      <c r="BE821" s="89">
        <v>4692955.24</v>
      </c>
      <c r="BF821" s="89">
        <v>4025245.9</v>
      </c>
      <c r="BG821" s="89">
        <v>453826</v>
      </c>
      <c r="BH821" s="89">
        <v>5174695.5</v>
      </c>
      <c r="BI821" s="89">
        <v>4760471.1399999997</v>
      </c>
      <c r="BJ821" s="89">
        <v>7.4141836350683192</v>
      </c>
      <c r="BK821" s="89">
        <v>10.265179090009811</v>
      </c>
      <c r="BL821" s="89">
        <v>18.265349701989628</v>
      </c>
      <c r="BM821" s="100">
        <v>11.107560076780883</v>
      </c>
      <c r="BN821" s="100">
        <v>11.402377783555812</v>
      </c>
      <c r="BO821" s="100">
        <v>9.527186681214955</v>
      </c>
      <c r="BP821" s="100">
        <v>10.489639509415502</v>
      </c>
    </row>
    <row r="822" spans="53:68">
      <c r="BA822" s="89" t="s">
        <v>441</v>
      </c>
      <c r="BB822" s="89" t="s">
        <v>307</v>
      </c>
      <c r="BC822" s="89" t="s">
        <v>44</v>
      </c>
      <c r="BD822" s="89">
        <v>826</v>
      </c>
      <c r="BE822" s="89">
        <v>10383.66</v>
      </c>
      <c r="BF822" s="89">
        <v>8966.0300000000007</v>
      </c>
      <c r="BG822" s="89">
        <v>1250</v>
      </c>
      <c r="BH822" s="89">
        <v>16125.56</v>
      </c>
      <c r="BI822" s="89">
        <v>14782.13</v>
      </c>
      <c r="BJ822" s="89">
        <v>51.331719128329297</v>
      </c>
      <c r="BK822" s="89">
        <v>55.29745773648213</v>
      </c>
      <c r="BL822" s="89">
        <v>64.868174654780304</v>
      </c>
      <c r="BM822" s="100">
        <v>12.571016949152542</v>
      </c>
      <c r="BN822" s="100">
        <v>12.900447999999999</v>
      </c>
      <c r="BO822" s="100">
        <v>10.854757869249395</v>
      </c>
      <c r="BP822" s="100">
        <v>11.825704</v>
      </c>
    </row>
    <row r="823" spans="53:68">
      <c r="BA823" s="89" t="s">
        <v>441</v>
      </c>
      <c r="BB823" s="89" t="s">
        <v>307</v>
      </c>
      <c r="BC823" s="89" t="s">
        <v>56</v>
      </c>
      <c r="BD823" s="89"/>
      <c r="BE823" s="89"/>
      <c r="BF823" s="89"/>
      <c r="BG823" s="89">
        <v>120</v>
      </c>
      <c r="BH823" s="89">
        <v>1274</v>
      </c>
      <c r="BI823" s="89">
        <v>1170.19</v>
      </c>
      <c r="BJ823" s="89"/>
      <c r="BK823" s="89"/>
      <c r="BL823" s="89"/>
      <c r="BM823" s="100"/>
      <c r="BN823" s="100">
        <v>10.616666666666667</v>
      </c>
      <c r="BO823" s="100"/>
      <c r="BP823" s="100">
        <v>9.7515833333333344</v>
      </c>
    </row>
    <row r="824" spans="53:68">
      <c r="BA824" s="89" t="s">
        <v>441</v>
      </c>
      <c r="BB824" s="89" t="s">
        <v>307</v>
      </c>
      <c r="BC824" s="89" t="s">
        <v>42</v>
      </c>
      <c r="BD824" s="89">
        <v>24159</v>
      </c>
      <c r="BE824" s="89">
        <v>265732.67</v>
      </c>
      <c r="BF824" s="89">
        <v>230184.88</v>
      </c>
      <c r="BG824" s="89">
        <v>13560</v>
      </c>
      <c r="BH824" s="89">
        <v>157217.79</v>
      </c>
      <c r="BI824" s="89">
        <v>144817</v>
      </c>
      <c r="BJ824" s="89">
        <v>-43.871849000372535</v>
      </c>
      <c r="BK824" s="89">
        <v>-40.836107957670386</v>
      </c>
      <c r="BL824" s="89">
        <v>-37.086658341764235</v>
      </c>
      <c r="BM824" s="100">
        <v>10.999324061426384</v>
      </c>
      <c r="BN824" s="100">
        <v>11.594232300884956</v>
      </c>
      <c r="BO824" s="100">
        <v>9.5279142348607149</v>
      </c>
      <c r="BP824" s="100">
        <v>10.6797197640118</v>
      </c>
    </row>
    <row r="825" spans="53:68">
      <c r="BA825" s="89" t="s">
        <v>441</v>
      </c>
      <c r="BB825" s="89" t="s">
        <v>307</v>
      </c>
      <c r="BC825" s="89" t="s">
        <v>66</v>
      </c>
      <c r="BD825" s="89">
        <v>310</v>
      </c>
      <c r="BE825" s="89">
        <v>3534.98</v>
      </c>
      <c r="BF825" s="89">
        <v>3037.97</v>
      </c>
      <c r="BG825" s="89">
        <v>1004</v>
      </c>
      <c r="BH825" s="89">
        <v>12626.24</v>
      </c>
      <c r="BI825" s="89">
        <v>11611.58</v>
      </c>
      <c r="BJ825" s="89">
        <v>223.87096774193549</v>
      </c>
      <c r="BK825" s="89">
        <v>257.17995575646819</v>
      </c>
      <c r="BL825" s="89">
        <v>282.2150975816088</v>
      </c>
      <c r="BM825" s="100">
        <v>11.403161290322581</v>
      </c>
      <c r="BN825" s="100">
        <v>12.57593625498008</v>
      </c>
      <c r="BO825" s="100">
        <v>9.7999032258064513</v>
      </c>
      <c r="BP825" s="100">
        <v>11.565318725099601</v>
      </c>
    </row>
    <row r="826" spans="53:68">
      <c r="BA826" s="89" t="s">
        <v>441</v>
      </c>
      <c r="BB826" s="89" t="s">
        <v>307</v>
      </c>
      <c r="BC826" s="89" t="s">
        <v>65</v>
      </c>
      <c r="BD826" s="89">
        <v>310</v>
      </c>
      <c r="BE826" s="89">
        <v>3352.42</v>
      </c>
      <c r="BF826" s="89">
        <v>2894.45</v>
      </c>
      <c r="BG826" s="89">
        <v>270</v>
      </c>
      <c r="BH826" s="89">
        <v>2859.2</v>
      </c>
      <c r="BI826" s="89">
        <v>2628.82</v>
      </c>
      <c r="BJ826" s="89">
        <v>-12.903225806451612</v>
      </c>
      <c r="BK826" s="89">
        <v>-14.712357043568534</v>
      </c>
      <c r="BL826" s="89">
        <v>-9.17721846983018</v>
      </c>
      <c r="BM826" s="100">
        <v>10.81425806451613</v>
      </c>
      <c r="BN826" s="100">
        <v>10.589629629629629</v>
      </c>
      <c r="BO826" s="100">
        <v>9.3369354838709668</v>
      </c>
      <c r="BP826" s="100">
        <v>9.7363703703703717</v>
      </c>
    </row>
    <row r="827" spans="53:68">
      <c r="BA827" s="89" t="s">
        <v>441</v>
      </c>
      <c r="BB827" s="89" t="s">
        <v>307</v>
      </c>
      <c r="BC827" s="89" t="s">
        <v>43</v>
      </c>
      <c r="BD827" s="89"/>
      <c r="BE827" s="89"/>
      <c r="BF827" s="89"/>
      <c r="BG827" s="89">
        <v>10490</v>
      </c>
      <c r="BH827" s="89">
        <v>113815.8</v>
      </c>
      <c r="BI827" s="89">
        <v>104650.61</v>
      </c>
      <c r="BJ827" s="89"/>
      <c r="BK827" s="89"/>
      <c r="BL827" s="89"/>
      <c r="BM827" s="100"/>
      <c r="BN827" s="100">
        <v>10.849933269780744</v>
      </c>
      <c r="BO827" s="100"/>
      <c r="BP827" s="100">
        <v>9.9762259294566249</v>
      </c>
    </row>
    <row r="828" spans="53:68">
      <c r="BA828" s="89" t="s">
        <v>452</v>
      </c>
      <c r="BB828" s="89" t="s">
        <v>314</v>
      </c>
      <c r="BC828" s="89" t="s">
        <v>47</v>
      </c>
      <c r="BD828" s="89">
        <v>5090</v>
      </c>
      <c r="BE828" s="89">
        <v>58315.94</v>
      </c>
      <c r="BF828" s="89">
        <v>49754.8</v>
      </c>
      <c r="BG828" s="89">
        <v>7440</v>
      </c>
      <c r="BH828" s="89">
        <v>69706.64</v>
      </c>
      <c r="BI828" s="89">
        <v>63931.199999999997</v>
      </c>
      <c r="BJ828" s="89">
        <v>46.168958742632611</v>
      </c>
      <c r="BK828" s="89">
        <v>19.532738390224004</v>
      </c>
      <c r="BL828" s="89">
        <v>28.492527354144716</v>
      </c>
      <c r="BM828" s="100">
        <v>11.456962671905698</v>
      </c>
      <c r="BN828" s="100">
        <v>9.369172043010753</v>
      </c>
      <c r="BO828" s="100">
        <v>9.7750098231827121</v>
      </c>
      <c r="BP828" s="100">
        <v>8.5929032258064506</v>
      </c>
    </row>
    <row r="829" spans="53:68">
      <c r="BA829" s="89" t="s">
        <v>452</v>
      </c>
      <c r="BB829" s="89" t="s">
        <v>314</v>
      </c>
      <c r="BC829" s="89" t="s">
        <v>93</v>
      </c>
      <c r="BD829" s="89"/>
      <c r="BE829" s="89"/>
      <c r="BF829" s="89"/>
      <c r="BG829" s="89">
        <v>11385</v>
      </c>
      <c r="BH829" s="89">
        <v>138141.29</v>
      </c>
      <c r="BI829" s="89">
        <v>127773.7</v>
      </c>
      <c r="BJ829" s="89"/>
      <c r="BK829" s="89"/>
      <c r="BL829" s="89"/>
      <c r="BM829" s="100"/>
      <c r="BN829" s="100">
        <v>12.133622310057094</v>
      </c>
      <c r="BO829" s="100"/>
      <c r="BP829" s="100">
        <v>11.222986385595082</v>
      </c>
    </row>
    <row r="830" spans="53:68">
      <c r="BA830" s="89" t="s">
        <v>452</v>
      </c>
      <c r="BB830" s="89" t="s">
        <v>314</v>
      </c>
      <c r="BC830" s="89" t="s">
        <v>133</v>
      </c>
      <c r="BD830" s="89">
        <v>495</v>
      </c>
      <c r="BE830" s="89">
        <v>2752.2</v>
      </c>
      <c r="BF830" s="89">
        <v>2369.4899999999998</v>
      </c>
      <c r="BG830" s="89"/>
      <c r="BH830" s="89"/>
      <c r="BI830" s="89"/>
      <c r="BJ830" s="89">
        <v>-100</v>
      </c>
      <c r="BK830" s="89">
        <v>-100</v>
      </c>
      <c r="BL830" s="89">
        <v>-100</v>
      </c>
      <c r="BM830" s="100">
        <v>5.56</v>
      </c>
      <c r="BN830" s="100"/>
      <c r="BO830" s="100">
        <v>4.786848484848484</v>
      </c>
      <c r="BP830" s="100"/>
    </row>
    <row r="831" spans="53:68">
      <c r="BA831" s="89" t="s">
        <v>452</v>
      </c>
      <c r="BB831" s="89" t="s">
        <v>314</v>
      </c>
      <c r="BC831" s="89" t="s">
        <v>134</v>
      </c>
      <c r="BD831" s="89">
        <v>500</v>
      </c>
      <c r="BE831" s="89">
        <v>7807.25</v>
      </c>
      <c r="BF831" s="89">
        <v>6747.02</v>
      </c>
      <c r="BG831" s="89"/>
      <c r="BH831" s="89"/>
      <c r="BI831" s="89"/>
      <c r="BJ831" s="89">
        <v>-100</v>
      </c>
      <c r="BK831" s="89">
        <v>-100</v>
      </c>
      <c r="BL831" s="89">
        <v>-100</v>
      </c>
      <c r="BM831" s="100">
        <v>15.6145</v>
      </c>
      <c r="BN831" s="100"/>
      <c r="BO831" s="100">
        <v>13.49404</v>
      </c>
      <c r="BP831" s="100"/>
    </row>
    <row r="832" spans="53:68">
      <c r="BA832" s="89" t="s">
        <v>452</v>
      </c>
      <c r="BB832" s="89" t="s">
        <v>314</v>
      </c>
      <c r="BC832" s="89" t="s">
        <v>62</v>
      </c>
      <c r="BD832" s="89">
        <v>10018</v>
      </c>
      <c r="BE832" s="89">
        <v>140080</v>
      </c>
      <c r="BF832" s="89">
        <v>120661.92</v>
      </c>
      <c r="BG832" s="89">
        <v>28034.75</v>
      </c>
      <c r="BH832" s="89">
        <v>453449.2</v>
      </c>
      <c r="BI832" s="89">
        <v>416599.11</v>
      </c>
      <c r="BJ832" s="89">
        <v>179.84378119385107</v>
      </c>
      <c r="BK832" s="89">
        <v>223.70731010850943</v>
      </c>
      <c r="BL832" s="89">
        <v>245.26146277135322</v>
      </c>
      <c r="BM832" s="100">
        <v>13.982830904372131</v>
      </c>
      <c r="BN832" s="100">
        <v>16.174540525597696</v>
      </c>
      <c r="BO832" s="100">
        <v>12.044511878618486</v>
      </c>
      <c r="BP832" s="100">
        <v>14.86009720079544</v>
      </c>
    </row>
    <row r="833" spans="53:84">
      <c r="BA833" s="89" t="s">
        <v>452</v>
      </c>
      <c r="BB833" s="89" t="s">
        <v>314</v>
      </c>
      <c r="BC833" s="89" t="s">
        <v>53</v>
      </c>
      <c r="BD833" s="89">
        <v>224569.21</v>
      </c>
      <c r="BE833" s="89">
        <v>2930001.72</v>
      </c>
      <c r="BF833" s="89">
        <v>2502184.86</v>
      </c>
      <c r="BG833" s="89">
        <v>151003.20000000001</v>
      </c>
      <c r="BH833" s="89">
        <v>1813875.04</v>
      </c>
      <c r="BI833" s="89">
        <v>1669970.42</v>
      </c>
      <c r="BJ833" s="89">
        <v>-32.758725027353478</v>
      </c>
      <c r="BK833" s="89">
        <v>-38.093038389069619</v>
      </c>
      <c r="BL833" s="89">
        <v>-33.2595106502243</v>
      </c>
      <c r="BM833" s="100">
        <v>13.047210345532232</v>
      </c>
      <c r="BN833" s="100">
        <v>12.012162921050679</v>
      </c>
      <c r="BO833" s="100">
        <v>11.142154616832824</v>
      </c>
      <c r="BP833" s="100">
        <v>11.059172388399714</v>
      </c>
    </row>
    <row r="834" spans="53:84">
      <c r="BA834" s="89" t="s">
        <v>452</v>
      </c>
      <c r="BB834" s="89" t="s">
        <v>314</v>
      </c>
      <c r="BC834" s="89" t="s">
        <v>55</v>
      </c>
      <c r="BD834" s="89">
        <v>16016</v>
      </c>
      <c r="BE834" s="89">
        <v>218683.61</v>
      </c>
      <c r="BF834" s="89">
        <v>184885.51</v>
      </c>
      <c r="BG834" s="89">
        <v>37638</v>
      </c>
      <c r="BH834" s="89">
        <v>451002.88</v>
      </c>
      <c r="BI834" s="89">
        <v>415277.99</v>
      </c>
      <c r="BJ834" s="89">
        <v>135.0024975024975</v>
      </c>
      <c r="BK834" s="89">
        <v>106.23533697838627</v>
      </c>
      <c r="BL834" s="89">
        <v>124.61359465108974</v>
      </c>
      <c r="BM834" s="100">
        <v>13.654071553446553</v>
      </c>
      <c r="BN834" s="100">
        <v>11.982647324512461</v>
      </c>
      <c r="BO834" s="100">
        <v>11.543800574425575</v>
      </c>
      <c r="BP834" s="100">
        <v>11.033476539667356</v>
      </c>
    </row>
    <row r="835" spans="53:84">
      <c r="BA835" s="89" t="s">
        <v>452</v>
      </c>
      <c r="BB835" s="89" t="s">
        <v>314</v>
      </c>
      <c r="BC835" s="89" t="s">
        <v>41</v>
      </c>
      <c r="BD835" s="89">
        <v>104150</v>
      </c>
      <c r="BE835" s="89">
        <v>919107.39</v>
      </c>
      <c r="BF835" s="89">
        <v>786267.66</v>
      </c>
      <c r="BG835" s="89">
        <v>92835</v>
      </c>
      <c r="BH835" s="89">
        <v>985342.26</v>
      </c>
      <c r="BI835" s="89">
        <v>906445.71</v>
      </c>
      <c r="BJ835" s="89">
        <v>-10.864138262121939</v>
      </c>
      <c r="BK835" s="89">
        <v>7.2064342775004775</v>
      </c>
      <c r="BL835" s="89">
        <v>15.284623304995137</v>
      </c>
      <c r="BM835" s="100">
        <v>8.8248429188670183</v>
      </c>
      <c r="BN835" s="100">
        <v>10.613909193730812</v>
      </c>
      <c r="BO835" s="100">
        <v>7.5493774363898227</v>
      </c>
      <c r="BP835" s="100">
        <v>9.7640513814832772</v>
      </c>
    </row>
    <row r="836" spans="53:84">
      <c r="BA836" s="89" t="s">
        <v>452</v>
      </c>
      <c r="BB836" s="89" t="s">
        <v>314</v>
      </c>
      <c r="BC836" s="89" t="s">
        <v>91</v>
      </c>
      <c r="BD836" s="89">
        <v>1065</v>
      </c>
      <c r="BE836" s="89">
        <v>14876.2</v>
      </c>
      <c r="BF836" s="89">
        <v>12855.92</v>
      </c>
      <c r="BG836" s="89">
        <v>800</v>
      </c>
      <c r="BH836" s="89">
        <v>10784</v>
      </c>
      <c r="BI836" s="89">
        <v>9892.43</v>
      </c>
      <c r="BJ836" s="89">
        <v>-24.88262910798122</v>
      </c>
      <c r="BK836" s="89">
        <v>-27.508369072747076</v>
      </c>
      <c r="BL836" s="89">
        <v>-23.051559126067989</v>
      </c>
      <c r="BM836" s="100">
        <v>13.968262910798122</v>
      </c>
      <c r="BN836" s="100">
        <v>13.48</v>
      </c>
      <c r="BO836" s="100">
        <v>12.071286384976526</v>
      </c>
      <c r="BP836" s="100">
        <v>12.3655375</v>
      </c>
    </row>
    <row r="837" spans="53:84">
      <c r="BA837" s="89" t="s">
        <v>452</v>
      </c>
      <c r="BB837" s="89" t="s">
        <v>314</v>
      </c>
      <c r="BC837" s="89" t="s">
        <v>60</v>
      </c>
      <c r="BD837" s="89">
        <v>5000</v>
      </c>
      <c r="BE837" s="89">
        <v>58534.66</v>
      </c>
      <c r="BF837" s="89">
        <v>50395</v>
      </c>
      <c r="BG837" s="89">
        <v>2700</v>
      </c>
      <c r="BH837" s="89">
        <v>26787.77</v>
      </c>
      <c r="BI837" s="89">
        <v>24578.04</v>
      </c>
      <c r="BJ837" s="89">
        <v>-46</v>
      </c>
      <c r="BK837" s="89">
        <v>-54.236054330887036</v>
      </c>
      <c r="BL837" s="89">
        <v>-51.229209246949104</v>
      </c>
      <c r="BM837" s="100">
        <v>11.706932</v>
      </c>
      <c r="BN837" s="100">
        <v>9.9213962962962956</v>
      </c>
      <c r="BO837" s="100">
        <v>10.079000000000001</v>
      </c>
      <c r="BP837" s="100">
        <v>9.1029777777777774</v>
      </c>
    </row>
    <row r="838" spans="53:84">
      <c r="BA838" s="89" t="s">
        <v>452</v>
      </c>
      <c r="BB838" s="89" t="s">
        <v>314</v>
      </c>
      <c r="BC838" s="89" t="s">
        <v>42</v>
      </c>
      <c r="BD838" s="89">
        <v>121216.2</v>
      </c>
      <c r="BE838" s="89">
        <v>1253722.74</v>
      </c>
      <c r="BF838" s="89">
        <v>1075249.3999999999</v>
      </c>
      <c r="BG838" s="89">
        <v>60377.8</v>
      </c>
      <c r="BH838" s="89">
        <v>616983.54</v>
      </c>
      <c r="BI838" s="89">
        <v>567257.56000000006</v>
      </c>
      <c r="BJ838" s="89">
        <v>-50.189991106799248</v>
      </c>
      <c r="BK838" s="89">
        <v>-50.787879942258996</v>
      </c>
      <c r="BL838" s="89">
        <v>-47.24409425385403</v>
      </c>
      <c r="BM838" s="100">
        <v>10.3428645676073</v>
      </c>
      <c r="BN838" s="100">
        <v>10.218715156895415</v>
      </c>
      <c r="BO838" s="100">
        <v>8.870509057370219</v>
      </c>
      <c r="BP838" s="100">
        <v>9.3951346355779783</v>
      </c>
    </row>
    <row r="839" spans="53:84">
      <c r="BA839" s="89" t="s">
        <v>452</v>
      </c>
      <c r="BB839" s="89" t="s">
        <v>314</v>
      </c>
      <c r="BC839" s="89" t="s">
        <v>70</v>
      </c>
      <c r="BD839" s="89"/>
      <c r="BE839" s="89"/>
      <c r="BF839" s="89"/>
      <c r="BG839" s="89">
        <v>740</v>
      </c>
      <c r="BH839" s="89">
        <v>4682.57</v>
      </c>
      <c r="BI839" s="89">
        <v>4305.95</v>
      </c>
      <c r="BJ839" s="89"/>
      <c r="BK839" s="89"/>
      <c r="BL839" s="89"/>
      <c r="BM839" s="100"/>
      <c r="BN839" s="100">
        <v>6.3277972972972973</v>
      </c>
      <c r="BO839" s="100"/>
      <c r="BP839" s="100">
        <v>5.8188513513513511</v>
      </c>
    </row>
    <row r="840" spans="53:84">
      <c r="BA840" s="89" t="s">
        <v>452</v>
      </c>
      <c r="BB840" s="89" t="s">
        <v>314</v>
      </c>
      <c r="BC840" s="89" t="s">
        <v>525</v>
      </c>
      <c r="BD840" s="89">
        <v>560</v>
      </c>
      <c r="BE840" s="89">
        <v>5168.67</v>
      </c>
      <c r="BF840" s="89">
        <v>4449.93</v>
      </c>
      <c r="BG840" s="89"/>
      <c r="BH840" s="89"/>
      <c r="BI840" s="89"/>
      <c r="BJ840" s="89">
        <v>-100</v>
      </c>
      <c r="BK840" s="89">
        <v>-100</v>
      </c>
      <c r="BL840" s="89">
        <v>-100</v>
      </c>
      <c r="BM840" s="100">
        <v>9.229767857142857</v>
      </c>
      <c r="BN840" s="100"/>
      <c r="BO840" s="100">
        <v>7.9463035714285724</v>
      </c>
      <c r="BP840" s="100"/>
    </row>
    <row r="841" spans="53:84">
      <c r="BA841" s="89" t="s">
        <v>452</v>
      </c>
      <c r="BB841" s="89" t="s">
        <v>314</v>
      </c>
      <c r="BC841" s="89" t="s">
        <v>43</v>
      </c>
      <c r="BD841" s="89"/>
      <c r="BE841" s="89"/>
      <c r="BF841" s="89"/>
      <c r="BG841" s="89">
        <v>190</v>
      </c>
      <c r="BH841" s="89">
        <v>2463.63</v>
      </c>
      <c r="BI841" s="89">
        <v>2273.2399999999998</v>
      </c>
      <c r="BJ841" s="89"/>
      <c r="BK841" s="89"/>
      <c r="BL841" s="89"/>
      <c r="BM841" s="100"/>
      <c r="BN841" s="100">
        <v>12.966473684210527</v>
      </c>
      <c r="BO841" s="100"/>
      <c r="BP841" s="100">
        <v>11.964421052631577</v>
      </c>
    </row>
    <row r="842" spans="53:84">
      <c r="BA842" s="89" t="s">
        <v>317</v>
      </c>
      <c r="BB842" s="89" t="s">
        <v>318</v>
      </c>
      <c r="BC842" s="89" t="s">
        <v>42</v>
      </c>
      <c r="BD842" s="89"/>
      <c r="BE842" s="89"/>
      <c r="BF842" s="89"/>
      <c r="BG842" s="89">
        <v>11408</v>
      </c>
      <c r="BH842" s="89">
        <v>45486.22</v>
      </c>
      <c r="BI842" s="89">
        <v>41880.959999999999</v>
      </c>
      <c r="BJ842" s="89"/>
      <c r="BK842" s="89"/>
      <c r="BL842" s="89"/>
      <c r="BM842" s="100"/>
      <c r="BN842" s="100">
        <v>3.9872212482468443</v>
      </c>
      <c r="BO842" s="100"/>
      <c r="BP842" s="100">
        <v>3.6711921458625527</v>
      </c>
    </row>
    <row r="843" spans="53:84">
      <c r="BA843" s="89" t="s">
        <v>317</v>
      </c>
      <c r="BB843" s="89" t="s">
        <v>318</v>
      </c>
      <c r="BC843" s="89" t="s">
        <v>151</v>
      </c>
      <c r="BD843" s="89">
        <v>136.80000000000001</v>
      </c>
      <c r="BE843" s="89">
        <v>760.66</v>
      </c>
      <c r="BF843" s="89">
        <v>644.08000000000004</v>
      </c>
      <c r="BG843" s="89"/>
      <c r="BH843" s="89"/>
      <c r="BI843" s="89"/>
      <c r="BJ843" s="89">
        <v>-100</v>
      </c>
      <c r="BK843" s="89">
        <v>-100</v>
      </c>
      <c r="BL843" s="89">
        <v>-100</v>
      </c>
      <c r="BM843" s="100">
        <v>5.5603801169590632</v>
      </c>
      <c r="BN843" s="100"/>
      <c r="BO843" s="100">
        <v>4.708187134502924</v>
      </c>
      <c r="BP843" s="100"/>
    </row>
    <row r="844" spans="53:84">
      <c r="BQ844" s="89" t="s">
        <v>412</v>
      </c>
      <c r="BR844" s="89" t="s">
        <v>413</v>
      </c>
      <c r="BS844" s="89" t="s">
        <v>47</v>
      </c>
      <c r="BT844" s="89">
        <v>23586</v>
      </c>
      <c r="BU844" s="89">
        <v>120418.31</v>
      </c>
      <c r="BV844" s="89">
        <v>103697.01</v>
      </c>
      <c r="BW844" s="89">
        <v>46412</v>
      </c>
      <c r="BX844" s="89">
        <v>219244.72</v>
      </c>
      <c r="BY844" s="89">
        <v>201601.61</v>
      </c>
      <c r="BZ844" s="89">
        <v>96.777749512422631</v>
      </c>
      <c r="CA844" s="89">
        <v>82.069255082553482</v>
      </c>
      <c r="CB844" s="89">
        <v>94.414101235898713</v>
      </c>
      <c r="CC844" s="100">
        <v>5.105499448825574</v>
      </c>
      <c r="CD844" s="100">
        <v>4.723880031026459</v>
      </c>
      <c r="CE844" s="100">
        <v>4.3965492241160007</v>
      </c>
      <c r="CF844" s="100">
        <v>4.3437389037317935</v>
      </c>
    </row>
    <row r="845" spans="53:84">
      <c r="BQ845" s="89" t="s">
        <v>412</v>
      </c>
      <c r="BR845" s="89" t="s">
        <v>413</v>
      </c>
      <c r="BS845" s="89" t="s">
        <v>86</v>
      </c>
      <c r="BT845" s="89"/>
      <c r="BU845" s="89"/>
      <c r="BV845" s="89"/>
      <c r="BW845" s="89">
        <v>5682</v>
      </c>
      <c r="BX845" s="89">
        <v>28308.79</v>
      </c>
      <c r="BY845" s="89">
        <v>26034.400000000001</v>
      </c>
      <c r="BZ845" s="89"/>
      <c r="CA845" s="89"/>
      <c r="CB845" s="89"/>
      <c r="CC845" s="100"/>
      <c r="CD845" s="100">
        <v>4.9821876099964806</v>
      </c>
      <c r="CE845" s="100"/>
      <c r="CF845" s="100">
        <v>4.5819077789510736</v>
      </c>
    </row>
    <row r="846" spans="53:84">
      <c r="BQ846" s="89" t="s">
        <v>412</v>
      </c>
      <c r="BR846" s="89" t="s">
        <v>413</v>
      </c>
      <c r="BS846" s="89" t="s">
        <v>59</v>
      </c>
      <c r="BT846" s="89"/>
      <c r="BU846" s="89"/>
      <c r="BV846" s="89"/>
      <c r="BW846" s="89">
        <v>750</v>
      </c>
      <c r="BX846" s="89">
        <v>4412.09</v>
      </c>
      <c r="BY846" s="89">
        <v>4070.5</v>
      </c>
      <c r="BZ846" s="89"/>
      <c r="CA846" s="89"/>
      <c r="CB846" s="89"/>
      <c r="CC846" s="100"/>
      <c r="CD846" s="100">
        <v>5.8827866666666671</v>
      </c>
      <c r="CE846" s="100"/>
      <c r="CF846" s="100">
        <v>5.4273333333333333</v>
      </c>
    </row>
    <row r="847" spans="53:84">
      <c r="BQ847" s="89" t="s">
        <v>412</v>
      </c>
      <c r="BR847" s="89" t="s">
        <v>413</v>
      </c>
      <c r="BS847" s="89" t="s">
        <v>134</v>
      </c>
      <c r="BT847" s="89">
        <v>39100</v>
      </c>
      <c r="BU847" s="89">
        <v>261563.93</v>
      </c>
      <c r="BV847" s="89">
        <v>223928.85</v>
      </c>
      <c r="BW847" s="89">
        <v>68460</v>
      </c>
      <c r="BX847" s="89">
        <v>380822.15</v>
      </c>
      <c r="BY847" s="89">
        <v>350369.34</v>
      </c>
      <c r="BZ847" s="89">
        <v>75.089514066496164</v>
      </c>
      <c r="CA847" s="89">
        <v>45.594291231210683</v>
      </c>
      <c r="CB847" s="89">
        <v>56.464582388557801</v>
      </c>
      <c r="CC847" s="100">
        <v>6.6896145780051146</v>
      </c>
      <c r="CD847" s="100">
        <v>5.5626957347356125</v>
      </c>
      <c r="CE847" s="100">
        <v>5.7270805626598467</v>
      </c>
      <c r="CF847" s="100">
        <v>5.1178694127957938</v>
      </c>
    </row>
    <row r="848" spans="53:84">
      <c r="BQ848" s="89" t="s">
        <v>412</v>
      </c>
      <c r="BR848" s="89" t="s">
        <v>413</v>
      </c>
      <c r="BS848" s="89" t="s">
        <v>62</v>
      </c>
      <c r="BT848" s="89">
        <v>116716.41</v>
      </c>
      <c r="BU848" s="89">
        <v>830117.86</v>
      </c>
      <c r="BV848" s="89">
        <v>712905.31</v>
      </c>
      <c r="BW848" s="89">
        <v>151590</v>
      </c>
      <c r="BX848" s="89">
        <v>876990.8</v>
      </c>
      <c r="BY848" s="89">
        <v>806440.84</v>
      </c>
      <c r="BZ848" s="89">
        <v>29.878909058289228</v>
      </c>
      <c r="CA848" s="89">
        <v>5.6465403599435939</v>
      </c>
      <c r="CB848" s="89">
        <v>13.120330103867497</v>
      </c>
      <c r="CC848" s="100">
        <v>7.1122634769181126</v>
      </c>
      <c r="CD848" s="100">
        <v>5.7852813510125998</v>
      </c>
      <c r="CE848" s="100">
        <v>6.1080126607732366</v>
      </c>
      <c r="CF848" s="100">
        <v>5.3198815225278713</v>
      </c>
    </row>
    <row r="849" spans="69:84">
      <c r="BQ849" s="89" t="s">
        <v>412</v>
      </c>
      <c r="BR849" s="89" t="s">
        <v>413</v>
      </c>
      <c r="BS849" s="89" t="s">
        <v>53</v>
      </c>
      <c r="BT849" s="89">
        <v>158249.67000000001</v>
      </c>
      <c r="BU849" s="89">
        <v>835928.09</v>
      </c>
      <c r="BV849" s="89">
        <v>718677.02</v>
      </c>
      <c r="BW849" s="89">
        <v>237228.28</v>
      </c>
      <c r="BX849" s="89">
        <v>1214310.33</v>
      </c>
      <c r="BY849" s="89">
        <v>1116283.5900000001</v>
      </c>
      <c r="BZ849" s="89">
        <v>49.907598543491417</v>
      </c>
      <c r="CA849" s="89">
        <v>45.264927034573041</v>
      </c>
      <c r="CB849" s="89">
        <v>55.3247924916258</v>
      </c>
      <c r="CC849" s="100">
        <v>5.2823370184595007</v>
      </c>
      <c r="CD849" s="100">
        <v>5.1187418717532331</v>
      </c>
      <c r="CE849" s="100">
        <v>4.5414124402281528</v>
      </c>
      <c r="CF849" s="100">
        <v>4.7055249483746211</v>
      </c>
    </row>
    <row r="850" spans="69:84">
      <c r="BQ850" s="89" t="s">
        <v>412</v>
      </c>
      <c r="BR850" s="89" t="s">
        <v>413</v>
      </c>
      <c r="BS850" s="89" t="s">
        <v>81</v>
      </c>
      <c r="BT850" s="89"/>
      <c r="BU850" s="89"/>
      <c r="BV850" s="89"/>
      <c r="BW850" s="89">
        <v>2122</v>
      </c>
      <c r="BX850" s="89">
        <v>11370.32</v>
      </c>
      <c r="BY850" s="89">
        <v>10460.15</v>
      </c>
      <c r="BZ850" s="89"/>
      <c r="CA850" s="89"/>
      <c r="CB850" s="89"/>
      <c r="CC850" s="100"/>
      <c r="CD850" s="100">
        <v>5.3583034872761548</v>
      </c>
      <c r="CE850" s="100"/>
      <c r="CF850" s="100">
        <v>4.929382657869934</v>
      </c>
    </row>
    <row r="851" spans="69:84">
      <c r="BQ851" s="89" t="s">
        <v>412</v>
      </c>
      <c r="BR851" s="89" t="s">
        <v>413</v>
      </c>
      <c r="BS851" s="89" t="s">
        <v>672</v>
      </c>
      <c r="BT851" s="89"/>
      <c r="BU851" s="89"/>
      <c r="BV851" s="89"/>
      <c r="BW851" s="89">
        <v>1490</v>
      </c>
      <c r="BX851" s="89">
        <v>7396.42</v>
      </c>
      <c r="BY851" s="89">
        <v>6834.96</v>
      </c>
      <c r="BZ851" s="89"/>
      <c r="CA851" s="89"/>
      <c r="CB851" s="89"/>
      <c r="CC851" s="100"/>
      <c r="CD851" s="100">
        <v>4.964040268456376</v>
      </c>
      <c r="CE851" s="100"/>
      <c r="CF851" s="100">
        <v>4.5872214765100674</v>
      </c>
    </row>
    <row r="852" spans="69:84">
      <c r="BQ852" s="89" t="s">
        <v>412</v>
      </c>
      <c r="BR852" s="89" t="s">
        <v>413</v>
      </c>
      <c r="BS852" s="89" t="s">
        <v>41</v>
      </c>
      <c r="BT852" s="89">
        <v>428544</v>
      </c>
      <c r="BU852" s="89">
        <v>2424477.2599999998</v>
      </c>
      <c r="BV852" s="89">
        <v>2082414.74</v>
      </c>
      <c r="BW852" s="89">
        <v>378277</v>
      </c>
      <c r="BX852" s="89">
        <v>2144864.75</v>
      </c>
      <c r="BY852" s="89">
        <v>1973794.92</v>
      </c>
      <c r="BZ852" s="89">
        <v>-11.729717368578255</v>
      </c>
      <c r="CA852" s="89">
        <v>-11.532898848471765</v>
      </c>
      <c r="CB852" s="89">
        <v>-5.216051246352591</v>
      </c>
      <c r="CC852" s="100">
        <v>5.657475685110513</v>
      </c>
      <c r="CD852" s="100">
        <v>5.6700903041950736</v>
      </c>
      <c r="CE852" s="100">
        <v>4.8592787205047792</v>
      </c>
      <c r="CF852" s="100">
        <v>5.2178560155653129</v>
      </c>
    </row>
    <row r="853" spans="69:84">
      <c r="BQ853" s="89" t="s">
        <v>412</v>
      </c>
      <c r="BR853" s="89" t="s">
        <v>413</v>
      </c>
      <c r="BS853" s="89" t="s">
        <v>44</v>
      </c>
      <c r="BT853" s="89">
        <v>270626.40000000002</v>
      </c>
      <c r="BU853" s="89">
        <v>1340975.06</v>
      </c>
      <c r="BV853" s="89">
        <v>1152684.73</v>
      </c>
      <c r="BW853" s="89">
        <v>219780</v>
      </c>
      <c r="BX853" s="89">
        <v>1081471.8899999999</v>
      </c>
      <c r="BY853" s="89">
        <v>995656.32</v>
      </c>
      <c r="BZ853" s="89">
        <v>-18.788410886742763</v>
      </c>
      <c r="CA853" s="89">
        <v>-19.351826722265823</v>
      </c>
      <c r="CB853" s="89">
        <v>-13.622841173579184</v>
      </c>
      <c r="CC853" s="100">
        <v>4.9550785141434828</v>
      </c>
      <c r="CD853" s="100">
        <v>4.92070202020202</v>
      </c>
      <c r="CE853" s="100">
        <v>4.2593210788008848</v>
      </c>
      <c r="CF853" s="100">
        <v>4.5302407862407863</v>
      </c>
    </row>
    <row r="854" spans="69:84">
      <c r="BQ854" s="89" t="s">
        <v>412</v>
      </c>
      <c r="BR854" s="89" t="s">
        <v>413</v>
      </c>
      <c r="BS854" s="89" t="s">
        <v>56</v>
      </c>
      <c r="BT854" s="89">
        <v>10900</v>
      </c>
      <c r="BU854" s="89">
        <v>59934.95</v>
      </c>
      <c r="BV854" s="89">
        <v>51991.89</v>
      </c>
      <c r="BW854" s="89">
        <v>43991</v>
      </c>
      <c r="BX854" s="89">
        <v>241788.89</v>
      </c>
      <c r="BY854" s="89">
        <v>222582.36</v>
      </c>
      <c r="BZ854" s="89">
        <v>303.58715596330273</v>
      </c>
      <c r="CA854" s="89">
        <v>303.41885661037509</v>
      </c>
      <c r="CB854" s="89">
        <v>328.10976865815024</v>
      </c>
      <c r="CC854" s="100">
        <v>5.4986192660550453</v>
      </c>
      <c r="CD854" s="100">
        <v>5.4963262940146853</v>
      </c>
      <c r="CE854" s="100">
        <v>4.7698981651376142</v>
      </c>
      <c r="CF854" s="100">
        <v>5.0597249437384919</v>
      </c>
    </row>
    <row r="855" spans="69:84">
      <c r="BQ855" s="89" t="s">
        <v>412</v>
      </c>
      <c r="BR855" s="89" t="s">
        <v>413</v>
      </c>
      <c r="BS855" s="89" t="s">
        <v>42</v>
      </c>
      <c r="BT855" s="89">
        <v>335760</v>
      </c>
      <c r="BU855" s="89">
        <v>1617317.84</v>
      </c>
      <c r="BV855" s="89">
        <v>1388703.29</v>
      </c>
      <c r="BW855" s="89">
        <v>356010</v>
      </c>
      <c r="BX855" s="89">
        <v>1693322.84</v>
      </c>
      <c r="BY855" s="89">
        <v>1559961.14</v>
      </c>
      <c r="BZ855" s="89">
        <v>6.0310936383130809</v>
      </c>
      <c r="CA855" s="89">
        <v>4.6994473269397679</v>
      </c>
      <c r="CB855" s="89">
        <v>12.332213168444344</v>
      </c>
      <c r="CC855" s="100">
        <v>4.8168865856564214</v>
      </c>
      <c r="CD855" s="100">
        <v>4.7563912249655909</v>
      </c>
      <c r="CE855" s="100">
        <v>4.1359997915177509</v>
      </c>
      <c r="CF855" s="100">
        <v>4.3817902306114993</v>
      </c>
    </row>
    <row r="856" spans="69:84">
      <c r="BQ856" s="89" t="s">
        <v>412</v>
      </c>
      <c r="BR856" s="89" t="s">
        <v>413</v>
      </c>
      <c r="BS856" s="89" t="s">
        <v>98</v>
      </c>
      <c r="BT856" s="89">
        <v>8460</v>
      </c>
      <c r="BU856" s="89">
        <v>52919.94</v>
      </c>
      <c r="BV856" s="89">
        <v>45502.37</v>
      </c>
      <c r="BW856" s="89">
        <v>6600</v>
      </c>
      <c r="BX856" s="89">
        <v>34782.92</v>
      </c>
      <c r="BY856" s="89">
        <v>31961.13</v>
      </c>
      <c r="BZ856" s="89">
        <v>-21.98581560283688</v>
      </c>
      <c r="CA856" s="89">
        <v>-34.272563423163376</v>
      </c>
      <c r="CB856" s="89">
        <v>-29.759416927074351</v>
      </c>
      <c r="CC856" s="100">
        <v>6.2553120567375888</v>
      </c>
      <c r="CD856" s="100">
        <v>5.2701393939393935</v>
      </c>
      <c r="CE856" s="100">
        <v>5.3785307328605203</v>
      </c>
      <c r="CF856" s="100">
        <v>4.8425954545454548</v>
      </c>
    </row>
    <row r="857" spans="69:84">
      <c r="BQ857" s="89" t="s">
        <v>412</v>
      </c>
      <c r="BR857" s="89" t="s">
        <v>413</v>
      </c>
      <c r="BS857" s="89" t="s">
        <v>61</v>
      </c>
      <c r="BT857" s="89">
        <v>8320</v>
      </c>
      <c r="BU857" s="89">
        <v>45265.61</v>
      </c>
      <c r="BV857" s="89">
        <v>38984.78</v>
      </c>
      <c r="BW857" s="89">
        <v>10886</v>
      </c>
      <c r="BX857" s="89">
        <v>63659.96</v>
      </c>
      <c r="BY857" s="89">
        <v>58565.8</v>
      </c>
      <c r="BZ857" s="89">
        <v>30.841346153846153</v>
      </c>
      <c r="CA857" s="89">
        <v>40.636478774946362</v>
      </c>
      <c r="CB857" s="89">
        <v>50.227345133151978</v>
      </c>
      <c r="CC857" s="100">
        <v>5.440578125</v>
      </c>
      <c r="CD857" s="100">
        <v>5.8478743340069812</v>
      </c>
      <c r="CE857" s="100">
        <v>4.6856706730769231</v>
      </c>
      <c r="CF857" s="100">
        <v>5.3799191622267131</v>
      </c>
    </row>
    <row r="858" spans="69:84">
      <c r="BQ858" s="89" t="s">
        <v>412</v>
      </c>
      <c r="BR858" s="89" t="s">
        <v>413</v>
      </c>
      <c r="BS858" s="89" t="s">
        <v>49</v>
      </c>
      <c r="BT858" s="89">
        <v>13260</v>
      </c>
      <c r="BU858" s="89">
        <v>80331.740000000005</v>
      </c>
      <c r="BV858" s="89">
        <v>68649.350000000006</v>
      </c>
      <c r="BW858" s="89">
        <v>81570</v>
      </c>
      <c r="BX858" s="89">
        <v>595551.4</v>
      </c>
      <c r="BY858" s="89">
        <v>547756.12</v>
      </c>
      <c r="BZ858" s="89">
        <v>515.15837104072398</v>
      </c>
      <c r="CA858" s="89">
        <v>641.36499470819376</v>
      </c>
      <c r="CB858" s="89">
        <v>697.90430645009747</v>
      </c>
      <c r="CC858" s="100">
        <v>6.0582006033182507</v>
      </c>
      <c r="CD858" s="100">
        <v>7.3011082505823222</v>
      </c>
      <c r="CE858" s="100">
        <v>5.1771757164404226</v>
      </c>
      <c r="CF858" s="100">
        <v>6.7151663601814393</v>
      </c>
    </row>
    <row r="859" spans="69:84">
      <c r="BQ859" s="89" t="s">
        <v>412</v>
      </c>
      <c r="BR859" s="89" t="s">
        <v>413</v>
      </c>
      <c r="BS859" s="89" t="s">
        <v>94</v>
      </c>
      <c r="BT859" s="89">
        <v>36160</v>
      </c>
      <c r="BU859" s="89">
        <v>173331.22</v>
      </c>
      <c r="BV859" s="89">
        <v>147603.79</v>
      </c>
      <c r="BW859" s="89"/>
      <c r="BX859" s="89"/>
      <c r="BY859" s="89"/>
      <c r="BZ859" s="89">
        <v>-100</v>
      </c>
      <c r="CA859" s="89">
        <v>-100</v>
      </c>
      <c r="CB859" s="89">
        <v>-100</v>
      </c>
      <c r="CC859" s="100">
        <v>4.7934518805309736</v>
      </c>
      <c r="CD859" s="100"/>
      <c r="CE859" s="100">
        <v>4.0819632190265489</v>
      </c>
      <c r="CF859" s="100"/>
    </row>
    <row r="860" spans="69:84">
      <c r="BQ860" s="89" t="s">
        <v>412</v>
      </c>
      <c r="BR860" s="89" t="s">
        <v>413</v>
      </c>
      <c r="BS860" s="89" t="s">
        <v>69</v>
      </c>
      <c r="BT860" s="89">
        <v>12660</v>
      </c>
      <c r="BU860" s="89">
        <v>69855.41</v>
      </c>
      <c r="BV860" s="89">
        <v>60884.12</v>
      </c>
      <c r="BW860" s="89">
        <v>31614</v>
      </c>
      <c r="BX860" s="89">
        <v>178942.03</v>
      </c>
      <c r="BY860" s="89">
        <v>165774.57999999999</v>
      </c>
      <c r="BZ860" s="89">
        <v>149.71563981042655</v>
      </c>
      <c r="CA860" s="89">
        <v>156.16058942321001</v>
      </c>
      <c r="CB860" s="89">
        <v>172.2788470951046</v>
      </c>
      <c r="CC860" s="100">
        <v>5.5178048973143765</v>
      </c>
      <c r="CD860" s="100">
        <v>5.6602147782627945</v>
      </c>
      <c r="CE860" s="100">
        <v>4.8091721958925753</v>
      </c>
      <c r="CF860" s="100">
        <v>5.2437078509521093</v>
      </c>
    </row>
    <row r="861" spans="69:84">
      <c r="BQ861" s="89" t="s">
        <v>412</v>
      </c>
      <c r="BR861" s="89" t="s">
        <v>413</v>
      </c>
      <c r="BS861" s="89" t="s">
        <v>70</v>
      </c>
      <c r="BT861" s="89">
        <v>2760</v>
      </c>
      <c r="BU861" s="89">
        <v>14968.99</v>
      </c>
      <c r="BV861" s="89">
        <v>12841.42</v>
      </c>
      <c r="BW861" s="89">
        <v>3078</v>
      </c>
      <c r="BX861" s="89">
        <v>17579.38</v>
      </c>
      <c r="BY861" s="89">
        <v>16168.84</v>
      </c>
      <c r="BZ861" s="89">
        <v>11.521739130434783</v>
      </c>
      <c r="CA861" s="89">
        <v>17.438651505545806</v>
      </c>
      <c r="CB861" s="89">
        <v>25.911620365971988</v>
      </c>
      <c r="CC861" s="100">
        <v>5.4235471014492749</v>
      </c>
      <c r="CD861" s="100">
        <v>5.7112995451591946</v>
      </c>
      <c r="CE861" s="100">
        <v>4.6526884057971012</v>
      </c>
      <c r="CF861" s="100">
        <v>5.2530344379467184</v>
      </c>
    </row>
    <row r="862" spans="69:84">
      <c r="BQ862" s="89" t="s">
        <v>412</v>
      </c>
      <c r="BR862" s="89" t="s">
        <v>413</v>
      </c>
      <c r="BS862" s="89" t="s">
        <v>66</v>
      </c>
      <c r="BT862" s="89">
        <v>169694</v>
      </c>
      <c r="BU862" s="89">
        <v>816607.5</v>
      </c>
      <c r="BV862" s="89">
        <v>700801.37</v>
      </c>
      <c r="BW862" s="89">
        <v>147442</v>
      </c>
      <c r="BX862" s="89">
        <v>757342.3</v>
      </c>
      <c r="BY862" s="89">
        <v>697345.75</v>
      </c>
      <c r="BZ862" s="89">
        <v>-13.113015192051575</v>
      </c>
      <c r="CA862" s="89">
        <v>-7.2574890629831286</v>
      </c>
      <c r="CB862" s="89">
        <v>-0.49309549723054841</v>
      </c>
      <c r="CC862" s="100">
        <v>4.8122355534078993</v>
      </c>
      <c r="CD862" s="100">
        <v>5.1365438613149577</v>
      </c>
      <c r="CE862" s="100">
        <v>4.1297946303346027</v>
      </c>
      <c r="CF862" s="100">
        <v>4.7296275823713732</v>
      </c>
    </row>
    <row r="863" spans="69:84">
      <c r="BQ863" s="89" t="s">
        <v>412</v>
      </c>
      <c r="BR863" s="89" t="s">
        <v>413</v>
      </c>
      <c r="BS863" s="89" t="s">
        <v>48</v>
      </c>
      <c r="BT863" s="89">
        <v>3710</v>
      </c>
      <c r="BU863" s="89">
        <v>25371.200000000001</v>
      </c>
      <c r="BV863" s="89">
        <v>21743.17</v>
      </c>
      <c r="BW863" s="89">
        <v>2990</v>
      </c>
      <c r="BX863" s="89">
        <v>18035.7</v>
      </c>
      <c r="BY863" s="89">
        <v>16629.98</v>
      </c>
      <c r="BZ863" s="89">
        <v>-19.40700808625337</v>
      </c>
      <c r="CA863" s="89">
        <v>-28.912704168506021</v>
      </c>
      <c r="CB863" s="89">
        <v>-23.516304200353488</v>
      </c>
      <c r="CC863" s="100">
        <v>6.8385983827493266</v>
      </c>
      <c r="CD863" s="100">
        <v>6.0320066889632109</v>
      </c>
      <c r="CE863" s="100">
        <v>5.8606927223719669</v>
      </c>
      <c r="CF863" s="100">
        <v>5.5618662207357854</v>
      </c>
    </row>
    <row r="864" spans="69:84">
      <c r="BQ864" s="89" t="s">
        <v>412</v>
      </c>
      <c r="BR864" s="89" t="s">
        <v>413</v>
      </c>
      <c r="BS864" s="89" t="s">
        <v>345</v>
      </c>
      <c r="BT864" s="89">
        <v>17296</v>
      </c>
      <c r="BU864" s="89">
        <v>90075.18</v>
      </c>
      <c r="BV864" s="89">
        <v>77373.09</v>
      </c>
      <c r="BW864" s="89">
        <v>16886</v>
      </c>
      <c r="BX864" s="89">
        <v>82272.14</v>
      </c>
      <c r="BY864" s="89">
        <v>75719.759999999995</v>
      </c>
      <c r="BZ864" s="89">
        <v>-2.3704902867715081</v>
      </c>
      <c r="CA864" s="89">
        <v>-8.6628081120681557</v>
      </c>
      <c r="CB864" s="89">
        <v>-2.1368281918170799</v>
      </c>
      <c r="CC864" s="100">
        <v>5.2078619333950043</v>
      </c>
      <c r="CD864" s="100">
        <v>4.8722101148880732</v>
      </c>
      <c r="CE864" s="100">
        <v>4.473467275670675</v>
      </c>
      <c r="CF864" s="100">
        <v>4.4841738718465001</v>
      </c>
    </row>
    <row r="865" spans="69:84">
      <c r="BQ865" s="89" t="s">
        <v>412</v>
      </c>
      <c r="BR865" s="89" t="s">
        <v>413</v>
      </c>
      <c r="BS865" s="89" t="s">
        <v>65</v>
      </c>
      <c r="BT865" s="89">
        <v>3620</v>
      </c>
      <c r="BU865" s="89">
        <v>19404.62</v>
      </c>
      <c r="BV865" s="89">
        <v>16815.52</v>
      </c>
      <c r="BW865" s="89">
        <v>4500</v>
      </c>
      <c r="BX865" s="89">
        <v>26584.080000000002</v>
      </c>
      <c r="BY865" s="89">
        <v>24476.2</v>
      </c>
      <c r="BZ865" s="89">
        <v>24.30939226519337</v>
      </c>
      <c r="CA865" s="89">
        <v>36.99871473906731</v>
      </c>
      <c r="CB865" s="89">
        <v>45.557199539473054</v>
      </c>
      <c r="CC865" s="100">
        <v>5.3603922651933695</v>
      </c>
      <c r="CD865" s="100">
        <v>5.9075733333333336</v>
      </c>
      <c r="CE865" s="100">
        <v>4.6451712707182322</v>
      </c>
      <c r="CF865" s="100">
        <v>5.4391555555555557</v>
      </c>
    </row>
    <row r="866" spans="69:84">
      <c r="BQ866" s="89" t="s">
        <v>412</v>
      </c>
      <c r="BR866" s="89" t="s">
        <v>413</v>
      </c>
      <c r="BS866" s="89" t="s">
        <v>43</v>
      </c>
      <c r="BT866" s="89"/>
      <c r="BU866" s="89"/>
      <c r="BV866" s="89"/>
      <c r="BW866" s="89">
        <v>30962</v>
      </c>
      <c r="BX866" s="89">
        <v>152567.22</v>
      </c>
      <c r="BY866" s="89">
        <v>140579.26</v>
      </c>
      <c r="BZ866" s="89"/>
      <c r="CA866" s="89"/>
      <c r="CB866" s="89"/>
      <c r="CC866" s="100"/>
      <c r="CD866" s="100">
        <v>4.9275634648924491</v>
      </c>
      <c r="CE866" s="100"/>
      <c r="CF866" s="100">
        <v>4.5403804663781413</v>
      </c>
    </row>
    <row r="867" spans="69:84">
      <c r="BQ867" s="89" t="s">
        <v>414</v>
      </c>
      <c r="BR867" s="89" t="s">
        <v>618</v>
      </c>
      <c r="BS867" s="89" t="s">
        <v>62</v>
      </c>
      <c r="BT867" s="89"/>
      <c r="BU867" s="89"/>
      <c r="BV867" s="89"/>
      <c r="BW867" s="89">
        <v>800</v>
      </c>
      <c r="BX867" s="89">
        <v>6000</v>
      </c>
      <c r="BY867" s="89">
        <v>5523.45</v>
      </c>
      <c r="BZ867" s="89"/>
      <c r="CA867" s="89"/>
      <c r="CB867" s="89"/>
      <c r="CC867" s="100"/>
      <c r="CD867" s="100">
        <v>7.5</v>
      </c>
      <c r="CE867" s="100"/>
      <c r="CF867" s="100">
        <v>6.9043124999999996</v>
      </c>
    </row>
    <row r="868" spans="69:84">
      <c r="BQ868" s="89" t="s">
        <v>414</v>
      </c>
      <c r="BR868" s="89" t="s">
        <v>618</v>
      </c>
      <c r="BS868" s="89" t="s">
        <v>53</v>
      </c>
      <c r="BT868" s="89"/>
      <c r="BU868" s="89"/>
      <c r="BV868" s="89"/>
      <c r="BW868" s="89">
        <v>20</v>
      </c>
      <c r="BX868" s="89">
        <v>93.04</v>
      </c>
      <c r="BY868" s="89">
        <v>85.33</v>
      </c>
      <c r="BZ868" s="89"/>
      <c r="CA868" s="89"/>
      <c r="CB868" s="89"/>
      <c r="CC868" s="100"/>
      <c r="CD868" s="100">
        <v>4.6520000000000001</v>
      </c>
      <c r="CE868" s="100"/>
      <c r="CF868" s="100">
        <v>4.2664999999999997</v>
      </c>
    </row>
    <row r="869" spans="69:84">
      <c r="BQ869" s="89" t="s">
        <v>414</v>
      </c>
      <c r="BR869" s="89" t="s">
        <v>618</v>
      </c>
      <c r="BS869" s="89" t="s">
        <v>41</v>
      </c>
      <c r="BT869" s="89"/>
      <c r="BU869" s="89"/>
      <c r="BV869" s="89"/>
      <c r="BW869" s="89">
        <v>3950</v>
      </c>
      <c r="BX869" s="89">
        <v>17184.66</v>
      </c>
      <c r="BY869" s="89">
        <v>15860.97</v>
      </c>
      <c r="BZ869" s="89"/>
      <c r="CA869" s="89"/>
      <c r="CB869" s="89"/>
      <c r="CC869" s="100"/>
      <c r="CD869" s="100">
        <v>4.3505468354430379</v>
      </c>
      <c r="CE869" s="100"/>
      <c r="CF869" s="100">
        <v>4.0154354430379744</v>
      </c>
    </row>
    <row r="870" spans="69:84">
      <c r="BQ870" s="89" t="s">
        <v>414</v>
      </c>
      <c r="BR870" s="89" t="s">
        <v>618</v>
      </c>
      <c r="BS870" s="89" t="s">
        <v>44</v>
      </c>
      <c r="BT870" s="89"/>
      <c r="BU870" s="89"/>
      <c r="BV870" s="89"/>
      <c r="BW870" s="89">
        <v>13424</v>
      </c>
      <c r="BX870" s="89">
        <v>65693.279999999999</v>
      </c>
      <c r="BY870" s="89">
        <v>60591.61</v>
      </c>
      <c r="BZ870" s="89"/>
      <c r="CA870" s="89"/>
      <c r="CB870" s="89"/>
      <c r="CC870" s="100"/>
      <c r="CD870" s="100">
        <v>4.8937187127532775</v>
      </c>
      <c r="CE870" s="100"/>
      <c r="CF870" s="100">
        <v>4.5136777413587605</v>
      </c>
    </row>
    <row r="871" spans="69:84">
      <c r="BQ871" s="89" t="s">
        <v>414</v>
      </c>
      <c r="BR871" s="89" t="s">
        <v>618</v>
      </c>
      <c r="BS871" s="89" t="s">
        <v>42</v>
      </c>
      <c r="BT871" s="89"/>
      <c r="BU871" s="89"/>
      <c r="BV871" s="89"/>
      <c r="BW871" s="89">
        <v>16350</v>
      </c>
      <c r="BX871" s="89">
        <v>74815.3</v>
      </c>
      <c r="BY871" s="89">
        <v>68956.84</v>
      </c>
      <c r="BZ871" s="89"/>
      <c r="CA871" s="89"/>
      <c r="CB871" s="89"/>
      <c r="CC871" s="100"/>
      <c r="CD871" s="100">
        <v>4.5758593272171257</v>
      </c>
      <c r="CE871" s="100"/>
      <c r="CF871" s="100">
        <v>4.2175437308868498</v>
      </c>
    </row>
    <row r="872" spans="69:84">
      <c r="BQ872" s="89" t="s">
        <v>414</v>
      </c>
      <c r="BR872" s="89" t="s">
        <v>618</v>
      </c>
      <c r="BS872" s="89" t="s">
        <v>49</v>
      </c>
      <c r="BT872" s="89"/>
      <c r="BU872" s="89"/>
      <c r="BV872" s="89"/>
      <c r="BW872" s="89">
        <v>160</v>
      </c>
      <c r="BX872" s="89">
        <v>857.25</v>
      </c>
      <c r="BY872" s="89">
        <v>787.6</v>
      </c>
      <c r="BZ872" s="89"/>
      <c r="CA872" s="89"/>
      <c r="CB872" s="89"/>
      <c r="CC872" s="100"/>
      <c r="CD872" s="100">
        <v>5.3578124999999996</v>
      </c>
      <c r="CE872" s="100"/>
      <c r="CF872" s="100">
        <v>4.9225000000000003</v>
      </c>
    </row>
    <row r="873" spans="69:84">
      <c r="BQ873" s="89" t="s">
        <v>414</v>
      </c>
      <c r="BR873" s="89" t="s">
        <v>618</v>
      </c>
      <c r="BS873" s="89" t="s">
        <v>66</v>
      </c>
      <c r="BT873" s="89"/>
      <c r="BU873" s="89"/>
      <c r="BV873" s="89"/>
      <c r="BW873" s="89">
        <v>332</v>
      </c>
      <c r="BX873" s="89">
        <v>1575.04</v>
      </c>
      <c r="BY873" s="89">
        <v>1448.6</v>
      </c>
      <c r="BZ873" s="89"/>
      <c r="CA873" s="89"/>
      <c r="CB873" s="89"/>
      <c r="CC873" s="100"/>
      <c r="CD873" s="100">
        <v>4.7440963855421687</v>
      </c>
      <c r="CE873" s="100"/>
      <c r="CF873" s="100">
        <v>4.3632530120481929</v>
      </c>
    </row>
    <row r="874" spans="69:84">
      <c r="BQ874" s="89" t="s">
        <v>414</v>
      </c>
      <c r="BR874" s="89" t="s">
        <v>618</v>
      </c>
      <c r="BS874" s="89" t="s">
        <v>43</v>
      </c>
      <c r="BT874" s="89">
        <v>6080</v>
      </c>
      <c r="BU874" s="89">
        <v>21853.88</v>
      </c>
      <c r="BV874" s="89">
        <v>18848</v>
      </c>
      <c r="BW874" s="89">
        <v>5340</v>
      </c>
      <c r="BX874" s="89">
        <v>23626.14</v>
      </c>
      <c r="BY874" s="89">
        <v>21794.94</v>
      </c>
      <c r="BZ874" s="89">
        <v>-12.171052631578947</v>
      </c>
      <c r="CA874" s="89">
        <v>8.1095896929972984</v>
      </c>
      <c r="CB874" s="89">
        <v>15.635292869269943</v>
      </c>
      <c r="CC874" s="100">
        <v>3.5943881578947372</v>
      </c>
      <c r="CD874" s="100">
        <v>4.424370786516854</v>
      </c>
      <c r="CE874" s="100">
        <v>3.1</v>
      </c>
      <c r="CF874" s="100">
        <v>4.081449438202247</v>
      </c>
    </row>
    <row r="875" spans="69:84">
      <c r="BQ875" s="89" t="s">
        <v>431</v>
      </c>
      <c r="BR875" s="89" t="s">
        <v>432</v>
      </c>
      <c r="BS875" s="89" t="s">
        <v>47</v>
      </c>
      <c r="BT875" s="89">
        <v>1260</v>
      </c>
      <c r="BU875" s="89">
        <v>5820.78</v>
      </c>
      <c r="BV875" s="89">
        <v>5178</v>
      </c>
      <c r="BW875" s="89">
        <v>2352</v>
      </c>
      <c r="BX875" s="89">
        <v>15636.86</v>
      </c>
      <c r="BY875" s="89">
        <v>14336.34</v>
      </c>
      <c r="BZ875" s="89">
        <v>86.666666666666671</v>
      </c>
      <c r="CA875" s="89">
        <v>168.63856733977238</v>
      </c>
      <c r="CB875" s="89">
        <v>176.8702201622248</v>
      </c>
      <c r="CC875" s="100">
        <v>4.6196666666666664</v>
      </c>
      <c r="CD875" s="100">
        <v>6.6483248299319726</v>
      </c>
      <c r="CE875" s="100">
        <v>4.1095238095238091</v>
      </c>
      <c r="CF875" s="100">
        <v>6.0953826530612245</v>
      </c>
    </row>
    <row r="876" spans="69:84">
      <c r="BQ876" s="89" t="s">
        <v>431</v>
      </c>
      <c r="BR876" s="89" t="s">
        <v>432</v>
      </c>
      <c r="BS876" s="89" t="s">
        <v>133</v>
      </c>
      <c r="BT876" s="89">
        <v>5000</v>
      </c>
      <c r="BU876" s="89">
        <v>27372.78</v>
      </c>
      <c r="BV876" s="89">
        <v>23613.15</v>
      </c>
      <c r="BW876" s="89"/>
      <c r="BX876" s="89"/>
      <c r="BY876" s="89"/>
      <c r="BZ876" s="89">
        <v>-100</v>
      </c>
      <c r="CA876" s="89">
        <v>-100</v>
      </c>
      <c r="CB876" s="89">
        <v>-100</v>
      </c>
      <c r="CC876" s="100">
        <v>5.4745559999999998</v>
      </c>
      <c r="CD876" s="100"/>
      <c r="CE876" s="100">
        <v>4.7226300000000005</v>
      </c>
      <c r="CF876" s="100"/>
    </row>
    <row r="877" spans="69:84">
      <c r="BQ877" s="89" t="s">
        <v>431</v>
      </c>
      <c r="BR877" s="89" t="s">
        <v>432</v>
      </c>
      <c r="BS877" s="89" t="s">
        <v>62</v>
      </c>
      <c r="BT877" s="89">
        <v>19090</v>
      </c>
      <c r="BU877" s="89">
        <v>165401.5</v>
      </c>
      <c r="BV877" s="89">
        <v>137272.85999999999</v>
      </c>
      <c r="BW877" s="89"/>
      <c r="BX877" s="89"/>
      <c r="BY877" s="89"/>
      <c r="BZ877" s="89">
        <v>-100</v>
      </c>
      <c r="CA877" s="89">
        <v>-100</v>
      </c>
      <c r="CB877" s="89">
        <v>-100</v>
      </c>
      <c r="CC877" s="100">
        <v>8.6643006809848089</v>
      </c>
      <c r="CD877" s="100"/>
      <c r="CE877" s="100">
        <v>7.1908255631220523</v>
      </c>
      <c r="CF877" s="100"/>
    </row>
    <row r="878" spans="69:84">
      <c r="BQ878" s="89" t="s">
        <v>431</v>
      </c>
      <c r="BR878" s="89" t="s">
        <v>432</v>
      </c>
      <c r="BS878" s="89" t="s">
        <v>53</v>
      </c>
      <c r="BT878" s="89">
        <v>14844.12</v>
      </c>
      <c r="BU878" s="89">
        <v>151018.6</v>
      </c>
      <c r="BV878" s="89">
        <v>130951.91</v>
      </c>
      <c r="BW878" s="89">
        <v>891</v>
      </c>
      <c r="BX878" s="89">
        <v>6364.75</v>
      </c>
      <c r="BY878" s="89">
        <v>5837.41</v>
      </c>
      <c r="BZ878" s="89">
        <v>-93.997623301347602</v>
      </c>
      <c r="CA878" s="89">
        <v>-95.785452917720065</v>
      </c>
      <c r="CB878" s="89">
        <v>-95.542325423126698</v>
      </c>
      <c r="CC878" s="100">
        <v>10.173631040438908</v>
      </c>
      <c r="CD878" s="100">
        <v>7.14337822671156</v>
      </c>
      <c r="CE878" s="100">
        <v>8.8218035154660566</v>
      </c>
      <c r="CF878" s="100">
        <v>6.5515263748597077</v>
      </c>
    </row>
    <row r="879" spans="69:84">
      <c r="BQ879" s="89" t="s">
        <v>431</v>
      </c>
      <c r="BR879" s="89" t="s">
        <v>432</v>
      </c>
      <c r="BS879" s="89" t="s">
        <v>55</v>
      </c>
      <c r="BT879" s="89">
        <v>2000</v>
      </c>
      <c r="BU879" s="89">
        <v>12955.83</v>
      </c>
      <c r="BV879" s="89">
        <v>10756.1</v>
      </c>
      <c r="BW879" s="89"/>
      <c r="BX879" s="89"/>
      <c r="BY879" s="89"/>
      <c r="BZ879" s="89">
        <v>-100</v>
      </c>
      <c r="CA879" s="89">
        <v>-100</v>
      </c>
      <c r="CB879" s="89">
        <v>-100</v>
      </c>
      <c r="CC879" s="100">
        <v>6.4779150000000003</v>
      </c>
      <c r="CD879" s="100"/>
      <c r="CE879" s="100">
        <v>5.37805</v>
      </c>
      <c r="CF879" s="100"/>
    </row>
    <row r="880" spans="69:84">
      <c r="BQ880" s="89" t="s">
        <v>431</v>
      </c>
      <c r="BR880" s="89" t="s">
        <v>432</v>
      </c>
      <c r="BS880" s="89" t="s">
        <v>41</v>
      </c>
      <c r="BT880" s="89"/>
      <c r="BU880" s="89"/>
      <c r="BV880" s="89"/>
      <c r="BW880" s="89">
        <v>9450</v>
      </c>
      <c r="BX880" s="89">
        <v>59977.52</v>
      </c>
      <c r="BY880" s="89">
        <v>55277.05</v>
      </c>
      <c r="BZ880" s="89"/>
      <c r="CA880" s="89"/>
      <c r="CB880" s="89"/>
      <c r="CC880" s="100"/>
      <c r="CD880" s="100">
        <v>6.3468275132275132</v>
      </c>
      <c r="CE880" s="100"/>
      <c r="CF880" s="100">
        <v>5.8494232804232809</v>
      </c>
    </row>
    <row r="881" spans="69:84">
      <c r="BQ881" s="89" t="s">
        <v>431</v>
      </c>
      <c r="BR881" s="89" t="s">
        <v>432</v>
      </c>
      <c r="BS881" s="89" t="s">
        <v>44</v>
      </c>
      <c r="BT881" s="89">
        <v>2340</v>
      </c>
      <c r="BU881" s="89">
        <v>13051.87</v>
      </c>
      <c r="BV881" s="89">
        <v>11091.6</v>
      </c>
      <c r="BW881" s="89"/>
      <c r="BX881" s="89"/>
      <c r="BY881" s="89"/>
      <c r="BZ881" s="89">
        <v>-100</v>
      </c>
      <c r="CA881" s="89">
        <v>-100</v>
      </c>
      <c r="CB881" s="89">
        <v>-100</v>
      </c>
      <c r="CC881" s="100">
        <v>5.5777222222222225</v>
      </c>
      <c r="CD881" s="100"/>
      <c r="CE881" s="100">
        <v>4.74</v>
      </c>
      <c r="CF881" s="100"/>
    </row>
    <row r="882" spans="69:84">
      <c r="BQ882" s="89" t="s">
        <v>431</v>
      </c>
      <c r="BR882" s="89" t="s">
        <v>432</v>
      </c>
      <c r="BS882" s="89" t="s">
        <v>84</v>
      </c>
      <c r="BT882" s="89">
        <v>13990</v>
      </c>
      <c r="BU882" s="89">
        <v>72546.16</v>
      </c>
      <c r="BV882" s="89">
        <v>61143.17</v>
      </c>
      <c r="BW882" s="89"/>
      <c r="BX882" s="89"/>
      <c r="BY882" s="89"/>
      <c r="BZ882" s="89">
        <v>-100</v>
      </c>
      <c r="CA882" s="89">
        <v>-100</v>
      </c>
      <c r="CB882" s="89">
        <v>-100</v>
      </c>
      <c r="CC882" s="100">
        <v>5.1855725518227311</v>
      </c>
      <c r="CD882" s="100"/>
      <c r="CE882" s="100">
        <v>4.3704910650464619</v>
      </c>
      <c r="CF882" s="100"/>
    </row>
    <row r="883" spans="69:84">
      <c r="BQ883" s="89" t="s">
        <v>431</v>
      </c>
      <c r="BR883" s="89" t="s">
        <v>432</v>
      </c>
      <c r="BS883" s="89" t="s">
        <v>525</v>
      </c>
      <c r="BT883" s="89">
        <v>1120</v>
      </c>
      <c r="BU883" s="89">
        <v>5849.24</v>
      </c>
      <c r="BV883" s="89">
        <v>5035.8599999999997</v>
      </c>
      <c r="BW883" s="89"/>
      <c r="BX883" s="89"/>
      <c r="BY883" s="89"/>
      <c r="BZ883" s="89">
        <v>-100</v>
      </c>
      <c r="CA883" s="89">
        <v>-100</v>
      </c>
      <c r="CB883" s="89">
        <v>-100</v>
      </c>
      <c r="CC883" s="100">
        <v>5.2225357142857138</v>
      </c>
      <c r="CD883" s="100"/>
      <c r="CE883" s="100">
        <v>4.4963035714285713</v>
      </c>
      <c r="CF883" s="100"/>
    </row>
    <row r="884" spans="69:84">
      <c r="BQ884" s="89" t="s">
        <v>433</v>
      </c>
      <c r="BR884" s="89" t="s">
        <v>625</v>
      </c>
      <c r="BS884" s="89" t="s">
        <v>133</v>
      </c>
      <c r="BT884" s="89">
        <v>336</v>
      </c>
      <c r="BU884" s="89">
        <v>3161.76</v>
      </c>
      <c r="BV884" s="89">
        <v>2722.09</v>
      </c>
      <c r="BW884" s="89"/>
      <c r="BX884" s="89"/>
      <c r="BY884" s="89"/>
      <c r="BZ884" s="89">
        <v>-100</v>
      </c>
      <c r="CA884" s="89">
        <v>-100</v>
      </c>
      <c r="CB884" s="89">
        <v>-100</v>
      </c>
      <c r="CC884" s="100">
        <v>9.41</v>
      </c>
      <c r="CD884" s="100"/>
      <c r="CE884" s="100">
        <v>8.1014583333333334</v>
      </c>
      <c r="CF884" s="100"/>
    </row>
    <row r="885" spans="69:84">
      <c r="BQ885" s="89" t="s">
        <v>433</v>
      </c>
      <c r="BR885" s="89" t="s">
        <v>625</v>
      </c>
      <c r="BS885" s="89" t="s">
        <v>53</v>
      </c>
      <c r="BT885" s="89"/>
      <c r="BU885" s="89"/>
      <c r="BV885" s="89"/>
      <c r="BW885" s="89">
        <v>150</v>
      </c>
      <c r="BX885" s="89">
        <v>1037.97</v>
      </c>
      <c r="BY885" s="89">
        <v>952.87</v>
      </c>
      <c r="BZ885" s="89"/>
      <c r="CA885" s="89"/>
      <c r="CB885" s="89"/>
      <c r="CC885" s="100"/>
      <c r="CD885" s="100">
        <v>6.9198000000000004</v>
      </c>
      <c r="CE885" s="100"/>
      <c r="CF885" s="100">
        <v>6.3524666666666665</v>
      </c>
    </row>
    <row r="886" spans="69:84">
      <c r="BQ886" s="89" t="s">
        <v>433</v>
      </c>
      <c r="BR886" s="89" t="s">
        <v>625</v>
      </c>
      <c r="BS886" s="89" t="s">
        <v>55</v>
      </c>
      <c r="BT886" s="89"/>
      <c r="BU886" s="89"/>
      <c r="BV886" s="89"/>
      <c r="BW886" s="89">
        <v>1920</v>
      </c>
      <c r="BX886" s="89">
        <v>12142.29</v>
      </c>
      <c r="BY886" s="89">
        <v>11146.8</v>
      </c>
      <c r="BZ886" s="89"/>
      <c r="CA886" s="89"/>
      <c r="CB886" s="89"/>
      <c r="CC886" s="100"/>
      <c r="CD886" s="100">
        <v>6.3241093750000008</v>
      </c>
      <c r="CE886" s="100"/>
      <c r="CF886" s="100">
        <v>5.805625</v>
      </c>
    </row>
    <row r="887" spans="69:84">
      <c r="BQ887" s="89" t="s">
        <v>433</v>
      </c>
      <c r="BR887" s="89" t="s">
        <v>625</v>
      </c>
      <c r="BS887" s="89" t="s">
        <v>42</v>
      </c>
      <c r="BT887" s="89"/>
      <c r="BU887" s="89"/>
      <c r="BV887" s="89"/>
      <c r="BW887" s="89">
        <v>450</v>
      </c>
      <c r="BX887" s="89">
        <v>3544.75</v>
      </c>
      <c r="BY887" s="89">
        <v>3251.73</v>
      </c>
      <c r="BZ887" s="89"/>
      <c r="CA887" s="89"/>
      <c r="CB887" s="89"/>
      <c r="CC887" s="100"/>
      <c r="CD887" s="100">
        <v>7.8772222222222226</v>
      </c>
      <c r="CE887" s="100"/>
      <c r="CF887" s="100">
        <v>7.2260666666666671</v>
      </c>
    </row>
    <row r="888" spans="69:84">
      <c r="BQ888" s="89" t="s">
        <v>441</v>
      </c>
      <c r="BR888" s="89" t="s">
        <v>307</v>
      </c>
      <c r="BS888" s="89" t="s">
        <v>47</v>
      </c>
      <c r="BT888" s="89">
        <v>32</v>
      </c>
      <c r="BU888" s="89">
        <v>366.71</v>
      </c>
      <c r="BV888" s="89">
        <v>313.58999999999997</v>
      </c>
      <c r="BW888" s="89">
        <v>439</v>
      </c>
      <c r="BX888" s="89">
        <v>5216.17</v>
      </c>
      <c r="BY888" s="89">
        <v>4796.66</v>
      </c>
      <c r="BZ888" s="89">
        <v>1271.875</v>
      </c>
      <c r="CA888" s="89">
        <v>1322.4237135611247</v>
      </c>
      <c r="CB888" s="89">
        <v>1429.5959692592239</v>
      </c>
      <c r="CC888" s="100">
        <v>11.459687499999999</v>
      </c>
      <c r="CD888" s="100">
        <v>11.881936218678815</v>
      </c>
      <c r="CE888" s="100">
        <v>9.7996874999999992</v>
      </c>
      <c r="CF888" s="100">
        <v>10.926332574031891</v>
      </c>
    </row>
    <row r="889" spans="69:84">
      <c r="BQ889" s="89" t="s">
        <v>441</v>
      </c>
      <c r="BR889" s="89" t="s">
        <v>307</v>
      </c>
      <c r="BS889" s="89" t="s">
        <v>134</v>
      </c>
      <c r="BT889" s="89"/>
      <c r="BU889" s="89"/>
      <c r="BV889" s="89"/>
      <c r="BW889" s="89">
        <v>600</v>
      </c>
      <c r="BX889" s="89">
        <v>8794.42</v>
      </c>
      <c r="BY889" s="89">
        <v>8129.67</v>
      </c>
      <c r="BZ889" s="89"/>
      <c r="CA889" s="89"/>
      <c r="CB889" s="89"/>
      <c r="CC889" s="100"/>
      <c r="CD889" s="100">
        <v>14.657366666666666</v>
      </c>
      <c r="CE889" s="100"/>
      <c r="CF889" s="100">
        <v>13.54945</v>
      </c>
    </row>
    <row r="890" spans="69:84">
      <c r="BQ890" s="89" t="s">
        <v>441</v>
      </c>
      <c r="BR890" s="89" t="s">
        <v>307</v>
      </c>
      <c r="BS890" s="89" t="s">
        <v>62</v>
      </c>
      <c r="BT890" s="89">
        <v>4402.45</v>
      </c>
      <c r="BU890" s="89">
        <v>60507.519999999997</v>
      </c>
      <c r="BV890" s="89">
        <v>52109.14</v>
      </c>
      <c r="BW890" s="89">
        <v>6942</v>
      </c>
      <c r="BX890" s="89">
        <v>90446.52</v>
      </c>
      <c r="BY890" s="89">
        <v>83144.97</v>
      </c>
      <c r="BZ890" s="89">
        <v>57.684925439244068</v>
      </c>
      <c r="CA890" s="89">
        <v>49.479800196735894</v>
      </c>
      <c r="CB890" s="89">
        <v>59.559282690138431</v>
      </c>
      <c r="CC890" s="100">
        <v>13.744056150552533</v>
      </c>
      <c r="CD890" s="100">
        <v>13.028885047536734</v>
      </c>
      <c r="CE890" s="100">
        <v>11.836395643334962</v>
      </c>
      <c r="CF890" s="100">
        <v>11.97709161624892</v>
      </c>
    </row>
    <row r="891" spans="69:84">
      <c r="BQ891" s="89" t="s">
        <v>441</v>
      </c>
      <c r="BR891" s="89" t="s">
        <v>307</v>
      </c>
      <c r="BS891" s="89" t="s">
        <v>53</v>
      </c>
      <c r="BT891" s="89">
        <v>15642</v>
      </c>
      <c r="BU891" s="89">
        <v>200108.56</v>
      </c>
      <c r="BV891" s="89">
        <v>170978.37</v>
      </c>
      <c r="BW891" s="89">
        <v>19026</v>
      </c>
      <c r="BX891" s="89">
        <v>235874.98</v>
      </c>
      <c r="BY891" s="89">
        <v>216717.06</v>
      </c>
      <c r="BZ891" s="89">
        <v>21.634062140391254</v>
      </c>
      <c r="CA891" s="89">
        <v>17.873508259716633</v>
      </c>
      <c r="CB891" s="89">
        <v>26.751155716363421</v>
      </c>
      <c r="CC891" s="100">
        <v>12.793029024421429</v>
      </c>
      <c r="CD891" s="100">
        <v>12.397507621150005</v>
      </c>
      <c r="CE891" s="100">
        <v>10.93072305331799</v>
      </c>
      <c r="CF891" s="100">
        <v>11.390573951434879</v>
      </c>
    </row>
    <row r="892" spans="69:84">
      <c r="BQ892" s="89" t="s">
        <v>441</v>
      </c>
      <c r="BR892" s="89" t="s">
        <v>307</v>
      </c>
      <c r="BS892" s="89" t="s">
        <v>55</v>
      </c>
      <c r="BT892" s="89"/>
      <c r="BU892" s="89"/>
      <c r="BV892" s="89"/>
      <c r="BW892" s="89">
        <v>1000</v>
      </c>
      <c r="BX892" s="89">
        <v>11982.38</v>
      </c>
      <c r="BY892" s="89">
        <v>11000</v>
      </c>
      <c r="BZ892" s="89"/>
      <c r="CA892" s="89"/>
      <c r="CB892" s="89"/>
      <c r="CC892" s="100"/>
      <c r="CD892" s="100">
        <v>11.982379999999999</v>
      </c>
      <c r="CE892" s="100"/>
      <c r="CF892" s="100">
        <v>11</v>
      </c>
    </row>
    <row r="893" spans="69:84">
      <c r="BQ893" s="89" t="s">
        <v>441</v>
      </c>
      <c r="BR893" s="89" t="s">
        <v>307</v>
      </c>
      <c r="BS893" s="89" t="s">
        <v>41</v>
      </c>
      <c r="BT893" s="89">
        <v>422501</v>
      </c>
      <c r="BU893" s="89">
        <v>4692955.24</v>
      </c>
      <c r="BV893" s="89">
        <v>4025245.9</v>
      </c>
      <c r="BW893" s="89">
        <v>453826</v>
      </c>
      <c r="BX893" s="89">
        <v>5174695.5</v>
      </c>
      <c r="BY893" s="89">
        <v>4760471.1399999997</v>
      </c>
      <c r="BZ893" s="89">
        <v>7.4141836350683192</v>
      </c>
      <c r="CA893" s="89">
        <v>10.265179090009811</v>
      </c>
      <c r="CB893" s="89">
        <v>18.265349701989628</v>
      </c>
      <c r="CC893" s="100">
        <v>11.107560076780883</v>
      </c>
      <c r="CD893" s="100">
        <v>11.402377783555812</v>
      </c>
      <c r="CE893" s="100">
        <v>9.527186681214955</v>
      </c>
      <c r="CF893" s="100">
        <v>10.489639509415502</v>
      </c>
    </row>
    <row r="894" spans="69:84">
      <c r="BQ894" s="89" t="s">
        <v>441</v>
      </c>
      <c r="BR894" s="89" t="s">
        <v>307</v>
      </c>
      <c r="BS894" s="89" t="s">
        <v>44</v>
      </c>
      <c r="BT894" s="89">
        <v>826</v>
      </c>
      <c r="BU894" s="89">
        <v>10383.66</v>
      </c>
      <c r="BV894" s="89">
        <v>8966.0300000000007</v>
      </c>
      <c r="BW894" s="89">
        <v>1250</v>
      </c>
      <c r="BX894" s="89">
        <v>16125.56</v>
      </c>
      <c r="BY894" s="89">
        <v>14782.13</v>
      </c>
      <c r="BZ894" s="89">
        <v>51.331719128329297</v>
      </c>
      <c r="CA894" s="89">
        <v>55.29745773648213</v>
      </c>
      <c r="CB894" s="89">
        <v>64.868174654780304</v>
      </c>
      <c r="CC894" s="100">
        <v>12.571016949152542</v>
      </c>
      <c r="CD894" s="100">
        <v>12.900447999999999</v>
      </c>
      <c r="CE894" s="100">
        <v>10.854757869249395</v>
      </c>
      <c r="CF894" s="100">
        <v>11.825704</v>
      </c>
    </row>
    <row r="895" spans="69:84">
      <c r="BQ895" s="89" t="s">
        <v>441</v>
      </c>
      <c r="BR895" s="89" t="s">
        <v>307</v>
      </c>
      <c r="BS895" s="89" t="s">
        <v>56</v>
      </c>
      <c r="BT895" s="89"/>
      <c r="BU895" s="89"/>
      <c r="BV895" s="89"/>
      <c r="BW895" s="89">
        <v>120</v>
      </c>
      <c r="BX895" s="89">
        <v>1274</v>
      </c>
      <c r="BY895" s="89">
        <v>1170.19</v>
      </c>
      <c r="BZ895" s="89"/>
      <c r="CA895" s="89"/>
      <c r="CB895" s="89"/>
      <c r="CC895" s="100"/>
      <c r="CD895" s="100">
        <v>10.616666666666667</v>
      </c>
      <c r="CE895" s="100"/>
      <c r="CF895" s="100">
        <v>9.7515833333333344</v>
      </c>
    </row>
    <row r="896" spans="69:84">
      <c r="BQ896" s="89" t="s">
        <v>441</v>
      </c>
      <c r="BR896" s="89" t="s">
        <v>307</v>
      </c>
      <c r="BS896" s="89" t="s">
        <v>42</v>
      </c>
      <c r="BT896" s="89">
        <v>24159</v>
      </c>
      <c r="BU896" s="89">
        <v>265732.67</v>
      </c>
      <c r="BV896" s="89">
        <v>230184.88</v>
      </c>
      <c r="BW896" s="89">
        <v>13560</v>
      </c>
      <c r="BX896" s="89">
        <v>157217.79</v>
      </c>
      <c r="BY896" s="89">
        <v>144817</v>
      </c>
      <c r="BZ896" s="89">
        <v>-43.871849000372535</v>
      </c>
      <c r="CA896" s="89">
        <v>-40.836107957670386</v>
      </c>
      <c r="CB896" s="89">
        <v>-37.086658341764235</v>
      </c>
      <c r="CC896" s="100">
        <v>10.999324061426384</v>
      </c>
      <c r="CD896" s="100">
        <v>11.594232300884956</v>
      </c>
      <c r="CE896" s="100">
        <v>9.5279142348607149</v>
      </c>
      <c r="CF896" s="100">
        <v>10.6797197640118</v>
      </c>
    </row>
    <row r="897" spans="69:84">
      <c r="BQ897" s="89" t="s">
        <v>441</v>
      </c>
      <c r="BR897" s="89" t="s">
        <v>307</v>
      </c>
      <c r="BS897" s="89" t="s">
        <v>66</v>
      </c>
      <c r="BT897" s="89">
        <v>310</v>
      </c>
      <c r="BU897" s="89">
        <v>3534.98</v>
      </c>
      <c r="BV897" s="89">
        <v>3037.97</v>
      </c>
      <c r="BW897" s="89">
        <v>1004</v>
      </c>
      <c r="BX897" s="89">
        <v>12626.24</v>
      </c>
      <c r="BY897" s="89">
        <v>11611.58</v>
      </c>
      <c r="BZ897" s="89">
        <v>223.87096774193549</v>
      </c>
      <c r="CA897" s="89">
        <v>257.17995575646819</v>
      </c>
      <c r="CB897" s="89">
        <v>282.2150975816088</v>
      </c>
      <c r="CC897" s="100">
        <v>11.403161290322581</v>
      </c>
      <c r="CD897" s="100">
        <v>12.57593625498008</v>
      </c>
      <c r="CE897" s="100">
        <v>9.7999032258064513</v>
      </c>
      <c r="CF897" s="100">
        <v>11.565318725099601</v>
      </c>
    </row>
    <row r="898" spans="69:84">
      <c r="BQ898" s="89" t="s">
        <v>441</v>
      </c>
      <c r="BR898" s="89" t="s">
        <v>307</v>
      </c>
      <c r="BS898" s="89" t="s">
        <v>65</v>
      </c>
      <c r="BT898" s="89">
        <v>310</v>
      </c>
      <c r="BU898" s="89">
        <v>3352.42</v>
      </c>
      <c r="BV898" s="89">
        <v>2894.45</v>
      </c>
      <c r="BW898" s="89">
        <v>270</v>
      </c>
      <c r="BX898" s="89">
        <v>2859.2</v>
      </c>
      <c r="BY898" s="89">
        <v>2628.82</v>
      </c>
      <c r="BZ898" s="89">
        <v>-12.903225806451612</v>
      </c>
      <c r="CA898" s="89">
        <v>-14.712357043568534</v>
      </c>
      <c r="CB898" s="89">
        <v>-9.17721846983018</v>
      </c>
      <c r="CC898" s="100">
        <v>10.81425806451613</v>
      </c>
      <c r="CD898" s="100">
        <v>10.589629629629629</v>
      </c>
      <c r="CE898" s="100">
        <v>9.3369354838709668</v>
      </c>
      <c r="CF898" s="100">
        <v>9.7363703703703717</v>
      </c>
    </row>
    <row r="899" spans="69:84">
      <c r="BQ899" s="89" t="s">
        <v>441</v>
      </c>
      <c r="BR899" s="89" t="s">
        <v>307</v>
      </c>
      <c r="BS899" s="89" t="s">
        <v>43</v>
      </c>
      <c r="BT899" s="89"/>
      <c r="BU899" s="89"/>
      <c r="BV899" s="89"/>
      <c r="BW899" s="89">
        <v>10490</v>
      </c>
      <c r="BX899" s="89">
        <v>113815.8</v>
      </c>
      <c r="BY899" s="89">
        <v>104650.61</v>
      </c>
      <c r="BZ899" s="89"/>
      <c r="CA899" s="89"/>
      <c r="CB899" s="89"/>
      <c r="CC899" s="100"/>
      <c r="CD899" s="100">
        <v>10.849933269780744</v>
      </c>
      <c r="CE899" s="100"/>
      <c r="CF899" s="100">
        <v>9.9762259294566249</v>
      </c>
    </row>
    <row r="900" spans="69:84">
      <c r="BQ900" s="89" t="s">
        <v>452</v>
      </c>
      <c r="BR900" s="89" t="s">
        <v>314</v>
      </c>
      <c r="BS900" s="89" t="s">
        <v>47</v>
      </c>
      <c r="BT900" s="89">
        <v>5090</v>
      </c>
      <c r="BU900" s="89">
        <v>58315.94</v>
      </c>
      <c r="BV900" s="89">
        <v>49754.8</v>
      </c>
      <c r="BW900" s="89">
        <v>7440</v>
      </c>
      <c r="BX900" s="89">
        <v>69706.64</v>
      </c>
      <c r="BY900" s="89">
        <v>63931.199999999997</v>
      </c>
      <c r="BZ900" s="89">
        <v>46.168958742632611</v>
      </c>
      <c r="CA900" s="89">
        <v>19.532738390224004</v>
      </c>
      <c r="CB900" s="89">
        <v>28.492527354144716</v>
      </c>
      <c r="CC900" s="100">
        <v>11.456962671905698</v>
      </c>
      <c r="CD900" s="100">
        <v>9.369172043010753</v>
      </c>
      <c r="CE900" s="100">
        <v>9.7750098231827121</v>
      </c>
      <c r="CF900" s="100">
        <v>8.5929032258064506</v>
      </c>
    </row>
    <row r="901" spans="69:84">
      <c r="BQ901" s="89" t="s">
        <v>452</v>
      </c>
      <c r="BR901" s="89" t="s">
        <v>314</v>
      </c>
      <c r="BS901" s="89" t="s">
        <v>93</v>
      </c>
      <c r="BT901" s="89"/>
      <c r="BU901" s="89"/>
      <c r="BV901" s="89"/>
      <c r="BW901" s="89">
        <v>11385</v>
      </c>
      <c r="BX901" s="89">
        <v>138141.29</v>
      </c>
      <c r="BY901" s="89">
        <v>127773.7</v>
      </c>
      <c r="BZ901" s="89"/>
      <c r="CA901" s="89"/>
      <c r="CB901" s="89"/>
      <c r="CC901" s="100"/>
      <c r="CD901" s="100">
        <v>12.133622310057094</v>
      </c>
      <c r="CE901" s="100"/>
      <c r="CF901" s="100">
        <v>11.222986385595082</v>
      </c>
    </row>
    <row r="902" spans="69:84">
      <c r="BQ902" s="89" t="s">
        <v>452</v>
      </c>
      <c r="BR902" s="89" t="s">
        <v>314</v>
      </c>
      <c r="BS902" s="89" t="s">
        <v>133</v>
      </c>
      <c r="BT902" s="89">
        <v>495</v>
      </c>
      <c r="BU902" s="89">
        <v>2752.2</v>
      </c>
      <c r="BV902" s="89">
        <v>2369.4899999999998</v>
      </c>
      <c r="BW902" s="89"/>
      <c r="BX902" s="89"/>
      <c r="BY902" s="89"/>
      <c r="BZ902" s="89">
        <v>-100</v>
      </c>
      <c r="CA902" s="89">
        <v>-100</v>
      </c>
      <c r="CB902" s="89">
        <v>-100</v>
      </c>
      <c r="CC902" s="100">
        <v>5.56</v>
      </c>
      <c r="CD902" s="100"/>
      <c r="CE902" s="100">
        <v>4.786848484848484</v>
      </c>
      <c r="CF902" s="100"/>
    </row>
    <row r="903" spans="69:84">
      <c r="BQ903" s="89" t="s">
        <v>452</v>
      </c>
      <c r="BR903" s="89" t="s">
        <v>314</v>
      </c>
      <c r="BS903" s="89" t="s">
        <v>134</v>
      </c>
      <c r="BT903" s="89">
        <v>500</v>
      </c>
      <c r="BU903" s="89">
        <v>7807.25</v>
      </c>
      <c r="BV903" s="89">
        <v>6747.02</v>
      </c>
      <c r="BW903" s="89"/>
      <c r="BX903" s="89"/>
      <c r="BY903" s="89"/>
      <c r="BZ903" s="89">
        <v>-100</v>
      </c>
      <c r="CA903" s="89">
        <v>-100</v>
      </c>
      <c r="CB903" s="89">
        <v>-100</v>
      </c>
      <c r="CC903" s="100">
        <v>15.6145</v>
      </c>
      <c r="CD903" s="100"/>
      <c r="CE903" s="100">
        <v>13.49404</v>
      </c>
      <c r="CF903" s="100"/>
    </row>
    <row r="904" spans="69:84">
      <c r="BQ904" s="89" t="s">
        <v>452</v>
      </c>
      <c r="BR904" s="89" t="s">
        <v>314</v>
      </c>
      <c r="BS904" s="89" t="s">
        <v>62</v>
      </c>
      <c r="BT904" s="89">
        <v>10018</v>
      </c>
      <c r="BU904" s="89">
        <v>140080</v>
      </c>
      <c r="BV904" s="89">
        <v>120661.92</v>
      </c>
      <c r="BW904" s="89">
        <v>28034.75</v>
      </c>
      <c r="BX904" s="89">
        <v>453449.2</v>
      </c>
      <c r="BY904" s="89">
        <v>416599.11</v>
      </c>
      <c r="BZ904" s="89">
        <v>179.84378119385107</v>
      </c>
      <c r="CA904" s="89">
        <v>223.70731010850943</v>
      </c>
      <c r="CB904" s="89">
        <v>245.26146277135322</v>
      </c>
      <c r="CC904" s="100">
        <v>13.982830904372131</v>
      </c>
      <c r="CD904" s="100">
        <v>16.174540525597696</v>
      </c>
      <c r="CE904" s="100">
        <v>12.044511878618486</v>
      </c>
      <c r="CF904" s="100">
        <v>14.86009720079544</v>
      </c>
    </row>
    <row r="905" spans="69:84">
      <c r="BQ905" s="89" t="s">
        <v>452</v>
      </c>
      <c r="BR905" s="89" t="s">
        <v>314</v>
      </c>
      <c r="BS905" s="89" t="s">
        <v>53</v>
      </c>
      <c r="BT905" s="89">
        <v>224569.21</v>
      </c>
      <c r="BU905" s="89">
        <v>2930001.72</v>
      </c>
      <c r="BV905" s="89">
        <v>2502184.86</v>
      </c>
      <c r="BW905" s="89">
        <v>151003.20000000001</v>
      </c>
      <c r="BX905" s="89">
        <v>1813875.04</v>
      </c>
      <c r="BY905" s="89">
        <v>1669970.42</v>
      </c>
      <c r="BZ905" s="89">
        <v>-32.758725027353478</v>
      </c>
      <c r="CA905" s="89">
        <v>-38.093038389069619</v>
      </c>
      <c r="CB905" s="89">
        <v>-33.2595106502243</v>
      </c>
      <c r="CC905" s="100">
        <v>13.047210345532232</v>
      </c>
      <c r="CD905" s="100">
        <v>12.012162921050679</v>
      </c>
      <c r="CE905" s="100">
        <v>11.142154616832824</v>
      </c>
      <c r="CF905" s="100">
        <v>11.059172388399714</v>
      </c>
    </row>
    <row r="906" spans="69:84">
      <c r="BQ906" s="89" t="s">
        <v>452</v>
      </c>
      <c r="BR906" s="89" t="s">
        <v>314</v>
      </c>
      <c r="BS906" s="89" t="s">
        <v>55</v>
      </c>
      <c r="BT906" s="89">
        <v>16016</v>
      </c>
      <c r="BU906" s="89">
        <v>218683.61</v>
      </c>
      <c r="BV906" s="89">
        <v>184885.51</v>
      </c>
      <c r="BW906" s="89">
        <v>37638</v>
      </c>
      <c r="BX906" s="89">
        <v>451002.88</v>
      </c>
      <c r="BY906" s="89">
        <v>415277.99</v>
      </c>
      <c r="BZ906" s="89">
        <v>135.0024975024975</v>
      </c>
      <c r="CA906" s="89">
        <v>106.23533697838627</v>
      </c>
      <c r="CB906" s="89">
        <v>124.61359465108974</v>
      </c>
      <c r="CC906" s="100">
        <v>13.654071553446553</v>
      </c>
      <c r="CD906" s="100">
        <v>11.982647324512461</v>
      </c>
      <c r="CE906" s="100">
        <v>11.543800574425575</v>
      </c>
      <c r="CF906" s="100">
        <v>11.033476539667356</v>
      </c>
    </row>
    <row r="907" spans="69:84">
      <c r="BQ907" s="89" t="s">
        <v>452</v>
      </c>
      <c r="BR907" s="89" t="s">
        <v>314</v>
      </c>
      <c r="BS907" s="89" t="s">
        <v>41</v>
      </c>
      <c r="BT907" s="89">
        <v>104150</v>
      </c>
      <c r="BU907" s="89">
        <v>919107.39</v>
      </c>
      <c r="BV907" s="89">
        <v>786267.66</v>
      </c>
      <c r="BW907" s="89">
        <v>92835</v>
      </c>
      <c r="BX907" s="89">
        <v>985342.26</v>
      </c>
      <c r="BY907" s="89">
        <v>906445.71</v>
      </c>
      <c r="BZ907" s="89">
        <v>-10.864138262121939</v>
      </c>
      <c r="CA907" s="89">
        <v>7.2064342775004775</v>
      </c>
      <c r="CB907" s="89">
        <v>15.284623304995137</v>
      </c>
      <c r="CC907" s="100">
        <v>8.8248429188670183</v>
      </c>
      <c r="CD907" s="100">
        <v>10.613909193730812</v>
      </c>
      <c r="CE907" s="100">
        <v>7.5493774363898227</v>
      </c>
      <c r="CF907" s="100">
        <v>9.7640513814832772</v>
      </c>
    </row>
    <row r="908" spans="69:84">
      <c r="BQ908" s="89" t="s">
        <v>452</v>
      </c>
      <c r="BR908" s="89" t="s">
        <v>314</v>
      </c>
      <c r="BS908" s="89" t="s">
        <v>91</v>
      </c>
      <c r="BT908" s="89">
        <v>1065</v>
      </c>
      <c r="BU908" s="89">
        <v>14876.2</v>
      </c>
      <c r="BV908" s="89">
        <v>12855.92</v>
      </c>
      <c r="BW908" s="89">
        <v>800</v>
      </c>
      <c r="BX908" s="89">
        <v>10784</v>
      </c>
      <c r="BY908" s="89">
        <v>9892.43</v>
      </c>
      <c r="BZ908" s="89">
        <v>-24.88262910798122</v>
      </c>
      <c r="CA908" s="89">
        <v>-27.508369072747076</v>
      </c>
      <c r="CB908" s="89">
        <v>-23.051559126067989</v>
      </c>
      <c r="CC908" s="100">
        <v>13.968262910798122</v>
      </c>
      <c r="CD908" s="100">
        <v>13.48</v>
      </c>
      <c r="CE908" s="100">
        <v>12.071286384976526</v>
      </c>
      <c r="CF908" s="100">
        <v>12.3655375</v>
      </c>
    </row>
    <row r="909" spans="69:84">
      <c r="BQ909" s="89" t="s">
        <v>452</v>
      </c>
      <c r="BR909" s="89" t="s">
        <v>314</v>
      </c>
      <c r="BS909" s="89" t="s">
        <v>60</v>
      </c>
      <c r="BT909" s="89">
        <v>5000</v>
      </c>
      <c r="BU909" s="89">
        <v>58534.66</v>
      </c>
      <c r="BV909" s="89">
        <v>50395</v>
      </c>
      <c r="BW909" s="89">
        <v>2700</v>
      </c>
      <c r="BX909" s="89">
        <v>26787.77</v>
      </c>
      <c r="BY909" s="89">
        <v>24578.04</v>
      </c>
      <c r="BZ909" s="89">
        <v>-46</v>
      </c>
      <c r="CA909" s="89">
        <v>-54.236054330887036</v>
      </c>
      <c r="CB909" s="89">
        <v>-51.229209246949104</v>
      </c>
      <c r="CC909" s="100">
        <v>11.706932</v>
      </c>
      <c r="CD909" s="100">
        <v>9.9213962962962956</v>
      </c>
      <c r="CE909" s="100">
        <v>10.079000000000001</v>
      </c>
      <c r="CF909" s="100">
        <v>9.1029777777777774</v>
      </c>
    </row>
    <row r="910" spans="69:84">
      <c r="BQ910" s="89" t="s">
        <v>452</v>
      </c>
      <c r="BR910" s="89" t="s">
        <v>314</v>
      </c>
      <c r="BS910" s="89" t="s">
        <v>42</v>
      </c>
      <c r="BT910" s="89">
        <v>121216.2</v>
      </c>
      <c r="BU910" s="89">
        <v>1253722.74</v>
      </c>
      <c r="BV910" s="89">
        <v>1075249.3999999999</v>
      </c>
      <c r="BW910" s="89">
        <v>60377.8</v>
      </c>
      <c r="BX910" s="89">
        <v>616983.54</v>
      </c>
      <c r="BY910" s="89">
        <v>567257.56000000006</v>
      </c>
      <c r="BZ910" s="89">
        <v>-50.189991106799248</v>
      </c>
      <c r="CA910" s="89">
        <v>-50.787879942258996</v>
      </c>
      <c r="CB910" s="89">
        <v>-47.24409425385403</v>
      </c>
      <c r="CC910" s="100">
        <v>10.3428645676073</v>
      </c>
      <c r="CD910" s="100">
        <v>10.218715156895415</v>
      </c>
      <c r="CE910" s="100">
        <v>8.870509057370219</v>
      </c>
      <c r="CF910" s="100">
        <v>9.3951346355779783</v>
      </c>
    </row>
    <row r="911" spans="69:84">
      <c r="BQ911" s="89" t="s">
        <v>452</v>
      </c>
      <c r="BR911" s="89" t="s">
        <v>314</v>
      </c>
      <c r="BS911" s="89" t="s">
        <v>70</v>
      </c>
      <c r="BT911" s="89"/>
      <c r="BU911" s="89"/>
      <c r="BV911" s="89"/>
      <c r="BW911" s="89">
        <v>740</v>
      </c>
      <c r="BX911" s="89">
        <v>4682.57</v>
      </c>
      <c r="BY911" s="89">
        <v>4305.95</v>
      </c>
      <c r="BZ911" s="89"/>
      <c r="CA911" s="89"/>
      <c r="CB911" s="89"/>
      <c r="CC911" s="100"/>
      <c r="CD911" s="100">
        <v>6.3277972972972973</v>
      </c>
      <c r="CE911" s="100"/>
      <c r="CF911" s="100">
        <v>5.8188513513513511</v>
      </c>
    </row>
    <row r="912" spans="69:84">
      <c r="BQ912" s="89" t="s">
        <v>452</v>
      </c>
      <c r="BR912" s="89" t="s">
        <v>314</v>
      </c>
      <c r="BS912" s="89" t="s">
        <v>525</v>
      </c>
      <c r="BT912" s="89">
        <v>560</v>
      </c>
      <c r="BU912" s="89">
        <v>5168.67</v>
      </c>
      <c r="BV912" s="89">
        <v>4449.93</v>
      </c>
      <c r="BW912" s="89"/>
      <c r="BX912" s="89"/>
      <c r="BY912" s="89"/>
      <c r="BZ912" s="89">
        <v>-100</v>
      </c>
      <c r="CA912" s="89">
        <v>-100</v>
      </c>
      <c r="CB912" s="89">
        <v>-100</v>
      </c>
      <c r="CC912" s="100">
        <v>9.229767857142857</v>
      </c>
      <c r="CD912" s="100"/>
      <c r="CE912" s="100">
        <v>7.9463035714285724</v>
      </c>
      <c r="CF912" s="100"/>
    </row>
    <row r="913" spans="69:100">
      <c r="BQ913" s="89" t="s">
        <v>452</v>
      </c>
      <c r="BR913" s="89" t="s">
        <v>314</v>
      </c>
      <c r="BS913" s="89" t="s">
        <v>43</v>
      </c>
      <c r="BT913" s="89"/>
      <c r="BU913" s="89"/>
      <c r="BV913" s="89"/>
      <c r="BW913" s="89">
        <v>190</v>
      </c>
      <c r="BX913" s="89">
        <v>2463.63</v>
      </c>
      <c r="BY913" s="89">
        <v>2273.2399999999998</v>
      </c>
      <c r="BZ913" s="89"/>
      <c r="CA913" s="89"/>
      <c r="CB913" s="89"/>
      <c r="CC913" s="100"/>
      <c r="CD913" s="100">
        <v>12.966473684210527</v>
      </c>
      <c r="CE913" s="100"/>
      <c r="CF913" s="100">
        <v>11.964421052631577</v>
      </c>
    </row>
    <row r="914" spans="69:100">
      <c r="BQ914" s="89" t="s">
        <v>317</v>
      </c>
      <c r="BR914" s="89" t="s">
        <v>318</v>
      </c>
      <c r="BS914" s="89" t="s">
        <v>42</v>
      </c>
      <c r="BT914" s="89"/>
      <c r="BU914" s="89"/>
      <c r="BV914" s="89"/>
      <c r="BW914" s="89">
        <v>11408</v>
      </c>
      <c r="BX914" s="89">
        <v>45486.22</v>
      </c>
      <c r="BY914" s="89">
        <v>41880.959999999999</v>
      </c>
      <c r="BZ914" s="89"/>
      <c r="CA914" s="89"/>
      <c r="CB914" s="89"/>
      <c r="CC914" s="100"/>
      <c r="CD914" s="100">
        <v>3.9872212482468443</v>
      </c>
      <c r="CE914" s="100"/>
      <c r="CF914" s="100">
        <v>3.6711921458625527</v>
      </c>
    </row>
    <row r="915" spans="69:100">
      <c r="BQ915" s="89" t="s">
        <v>317</v>
      </c>
      <c r="BR915" s="89" t="s">
        <v>318</v>
      </c>
      <c r="BS915" s="89" t="s">
        <v>151</v>
      </c>
      <c r="BT915" s="89">
        <v>136.80000000000001</v>
      </c>
      <c r="BU915" s="89">
        <v>760.66</v>
      </c>
      <c r="BV915" s="89">
        <v>644.08000000000004</v>
      </c>
      <c r="BW915" s="89"/>
      <c r="BX915" s="89"/>
      <c r="BY915" s="89"/>
      <c r="BZ915" s="89">
        <v>-100</v>
      </c>
      <c r="CA915" s="89">
        <v>-100</v>
      </c>
      <c r="CB915" s="89">
        <v>-100</v>
      </c>
      <c r="CC915" s="100">
        <v>5.5603801169590632</v>
      </c>
      <c r="CD915" s="100"/>
      <c r="CE915" s="100">
        <v>4.708187134502924</v>
      </c>
      <c r="CF915" s="100"/>
    </row>
    <row r="916" spans="69:100">
      <c r="CG916" s="89" t="s">
        <v>412</v>
      </c>
      <c r="CH916" s="89" t="s">
        <v>413</v>
      </c>
      <c r="CI916" s="89" t="s">
        <v>47</v>
      </c>
      <c r="CJ916" s="89">
        <v>23586</v>
      </c>
      <c r="CK916" s="89">
        <v>120418.31</v>
      </c>
      <c r="CL916" s="89">
        <v>103697.01</v>
      </c>
      <c r="CM916" s="89">
        <v>46412</v>
      </c>
      <c r="CN916" s="89">
        <v>219244.72</v>
      </c>
      <c r="CO916" s="89">
        <v>201601.61</v>
      </c>
      <c r="CP916" s="89">
        <v>96.777749512422631</v>
      </c>
      <c r="CQ916" s="89">
        <v>82.069255082553482</v>
      </c>
      <c r="CR916" s="89">
        <v>94.414101235898713</v>
      </c>
      <c r="CS916" s="100">
        <v>5.105499448825574</v>
      </c>
      <c r="CT916" s="100">
        <v>4.723880031026459</v>
      </c>
      <c r="CU916" s="100">
        <v>4.3965492241160007</v>
      </c>
      <c r="CV916" s="100">
        <v>4.3437389037317935</v>
      </c>
    </row>
    <row r="917" spans="69:100">
      <c r="CG917" s="89" t="s">
        <v>412</v>
      </c>
      <c r="CH917" s="89" t="s">
        <v>413</v>
      </c>
      <c r="CI917" s="89" t="s">
        <v>86</v>
      </c>
      <c r="CJ917" s="89"/>
      <c r="CK917" s="89"/>
      <c r="CL917" s="89"/>
      <c r="CM917" s="89">
        <v>5682</v>
      </c>
      <c r="CN917" s="89">
        <v>28308.79</v>
      </c>
      <c r="CO917" s="89">
        <v>26034.400000000001</v>
      </c>
      <c r="CP917" s="89"/>
      <c r="CQ917" s="89"/>
      <c r="CR917" s="89"/>
      <c r="CS917" s="100"/>
      <c r="CT917" s="100">
        <v>4.9821876099964806</v>
      </c>
      <c r="CU917" s="100"/>
      <c r="CV917" s="100">
        <v>4.5819077789510736</v>
      </c>
    </row>
    <row r="918" spans="69:100">
      <c r="CG918" s="89" t="s">
        <v>412</v>
      </c>
      <c r="CH918" s="89" t="s">
        <v>413</v>
      </c>
      <c r="CI918" s="89" t="s">
        <v>59</v>
      </c>
      <c r="CJ918" s="89"/>
      <c r="CK918" s="89"/>
      <c r="CL918" s="89"/>
      <c r="CM918" s="89">
        <v>750</v>
      </c>
      <c r="CN918" s="89">
        <v>4412.09</v>
      </c>
      <c r="CO918" s="89">
        <v>4070.5</v>
      </c>
      <c r="CP918" s="89"/>
      <c r="CQ918" s="89"/>
      <c r="CR918" s="89"/>
      <c r="CS918" s="100"/>
      <c r="CT918" s="100">
        <v>5.8827866666666671</v>
      </c>
      <c r="CU918" s="100"/>
      <c r="CV918" s="100">
        <v>5.4273333333333333</v>
      </c>
    </row>
    <row r="919" spans="69:100">
      <c r="CG919" s="89" t="s">
        <v>412</v>
      </c>
      <c r="CH919" s="89" t="s">
        <v>413</v>
      </c>
      <c r="CI919" s="89" t="s">
        <v>134</v>
      </c>
      <c r="CJ919" s="89">
        <v>39100</v>
      </c>
      <c r="CK919" s="89">
        <v>261563.93</v>
      </c>
      <c r="CL919" s="89">
        <v>223928.85</v>
      </c>
      <c r="CM919" s="89">
        <v>68460</v>
      </c>
      <c r="CN919" s="89">
        <v>380822.15</v>
      </c>
      <c r="CO919" s="89">
        <v>350369.34</v>
      </c>
      <c r="CP919" s="89">
        <v>75.089514066496164</v>
      </c>
      <c r="CQ919" s="89">
        <v>45.594291231210683</v>
      </c>
      <c r="CR919" s="89">
        <v>56.464582388557801</v>
      </c>
      <c r="CS919" s="100">
        <v>6.6896145780051146</v>
      </c>
      <c r="CT919" s="100">
        <v>5.5626957347356125</v>
      </c>
      <c r="CU919" s="100">
        <v>5.7270805626598467</v>
      </c>
      <c r="CV919" s="100">
        <v>5.1178694127957938</v>
      </c>
    </row>
    <row r="920" spans="69:100">
      <c r="CG920" s="89" t="s">
        <v>412</v>
      </c>
      <c r="CH920" s="89" t="s">
        <v>413</v>
      </c>
      <c r="CI920" s="89" t="s">
        <v>62</v>
      </c>
      <c r="CJ920" s="89">
        <v>116716.41</v>
      </c>
      <c r="CK920" s="89">
        <v>830117.86</v>
      </c>
      <c r="CL920" s="89">
        <v>712905.31</v>
      </c>
      <c r="CM920" s="89">
        <v>151590</v>
      </c>
      <c r="CN920" s="89">
        <v>876990.8</v>
      </c>
      <c r="CO920" s="89">
        <v>806440.84</v>
      </c>
      <c r="CP920" s="89">
        <v>29.878909058289228</v>
      </c>
      <c r="CQ920" s="89">
        <v>5.6465403599435939</v>
      </c>
      <c r="CR920" s="89">
        <v>13.120330103867497</v>
      </c>
      <c r="CS920" s="100">
        <v>7.1122634769181126</v>
      </c>
      <c r="CT920" s="100">
        <v>5.7852813510125998</v>
      </c>
      <c r="CU920" s="100">
        <v>6.1080126607732366</v>
      </c>
      <c r="CV920" s="100">
        <v>5.3198815225278713</v>
      </c>
    </row>
    <row r="921" spans="69:100">
      <c r="CG921" s="89" t="s">
        <v>412</v>
      </c>
      <c r="CH921" s="89" t="s">
        <v>413</v>
      </c>
      <c r="CI921" s="89" t="s">
        <v>53</v>
      </c>
      <c r="CJ921" s="89">
        <v>158249.67000000001</v>
      </c>
      <c r="CK921" s="89">
        <v>835928.09</v>
      </c>
      <c r="CL921" s="89">
        <v>718677.02</v>
      </c>
      <c r="CM921" s="89">
        <v>237228.28</v>
      </c>
      <c r="CN921" s="89">
        <v>1214310.33</v>
      </c>
      <c r="CO921" s="89">
        <v>1116283.5900000001</v>
      </c>
      <c r="CP921" s="89">
        <v>49.907598543491417</v>
      </c>
      <c r="CQ921" s="89">
        <v>45.264927034573041</v>
      </c>
      <c r="CR921" s="89">
        <v>55.3247924916258</v>
      </c>
      <c r="CS921" s="100">
        <v>5.2823370184595007</v>
      </c>
      <c r="CT921" s="100">
        <v>5.1187418717532331</v>
      </c>
      <c r="CU921" s="100">
        <v>4.5414124402281528</v>
      </c>
      <c r="CV921" s="100">
        <v>4.7055249483746211</v>
      </c>
    </row>
    <row r="922" spans="69:100">
      <c r="CG922" s="89" t="s">
        <v>412</v>
      </c>
      <c r="CH922" s="89" t="s">
        <v>413</v>
      </c>
      <c r="CI922" s="89" t="s">
        <v>81</v>
      </c>
      <c r="CJ922" s="89"/>
      <c r="CK922" s="89"/>
      <c r="CL922" s="89"/>
      <c r="CM922" s="89">
        <v>2122</v>
      </c>
      <c r="CN922" s="89">
        <v>11370.32</v>
      </c>
      <c r="CO922" s="89">
        <v>10460.15</v>
      </c>
      <c r="CP922" s="89"/>
      <c r="CQ922" s="89"/>
      <c r="CR922" s="89"/>
      <c r="CS922" s="100"/>
      <c r="CT922" s="100">
        <v>5.3583034872761548</v>
      </c>
      <c r="CU922" s="100"/>
      <c r="CV922" s="100">
        <v>4.929382657869934</v>
      </c>
    </row>
    <row r="923" spans="69:100">
      <c r="CG923" s="89" t="s">
        <v>412</v>
      </c>
      <c r="CH923" s="89" t="s">
        <v>413</v>
      </c>
      <c r="CI923" s="89" t="s">
        <v>672</v>
      </c>
      <c r="CJ923" s="89"/>
      <c r="CK923" s="89"/>
      <c r="CL923" s="89"/>
      <c r="CM923" s="89">
        <v>1490</v>
      </c>
      <c r="CN923" s="89">
        <v>7396.42</v>
      </c>
      <c r="CO923" s="89">
        <v>6834.96</v>
      </c>
      <c r="CP923" s="89"/>
      <c r="CQ923" s="89"/>
      <c r="CR923" s="89"/>
      <c r="CS923" s="100"/>
      <c r="CT923" s="100">
        <v>4.964040268456376</v>
      </c>
      <c r="CU923" s="100"/>
      <c r="CV923" s="100">
        <v>4.5872214765100674</v>
      </c>
    </row>
    <row r="924" spans="69:100">
      <c r="CG924" s="89" t="s">
        <v>412</v>
      </c>
      <c r="CH924" s="89" t="s">
        <v>413</v>
      </c>
      <c r="CI924" s="89" t="s">
        <v>41</v>
      </c>
      <c r="CJ924" s="89">
        <v>428544</v>
      </c>
      <c r="CK924" s="89">
        <v>2424477.2599999998</v>
      </c>
      <c r="CL924" s="89">
        <v>2082414.74</v>
      </c>
      <c r="CM924" s="89">
        <v>378277</v>
      </c>
      <c r="CN924" s="89">
        <v>2144864.75</v>
      </c>
      <c r="CO924" s="89">
        <v>1973794.92</v>
      </c>
      <c r="CP924" s="89">
        <v>-11.729717368578255</v>
      </c>
      <c r="CQ924" s="89">
        <v>-11.532898848471765</v>
      </c>
      <c r="CR924" s="89">
        <v>-5.216051246352591</v>
      </c>
      <c r="CS924" s="100">
        <v>5.657475685110513</v>
      </c>
      <c r="CT924" s="100">
        <v>5.6700903041950736</v>
      </c>
      <c r="CU924" s="100">
        <v>4.8592787205047792</v>
      </c>
      <c r="CV924" s="100">
        <v>5.2178560155653129</v>
      </c>
    </row>
    <row r="925" spans="69:100">
      <c r="CG925" s="89" t="s">
        <v>412</v>
      </c>
      <c r="CH925" s="89" t="s">
        <v>413</v>
      </c>
      <c r="CI925" s="89" t="s">
        <v>44</v>
      </c>
      <c r="CJ925" s="89">
        <v>270626.40000000002</v>
      </c>
      <c r="CK925" s="89">
        <v>1340975.06</v>
      </c>
      <c r="CL925" s="89">
        <v>1152684.73</v>
      </c>
      <c r="CM925" s="89">
        <v>219780</v>
      </c>
      <c r="CN925" s="89">
        <v>1081471.8899999999</v>
      </c>
      <c r="CO925" s="89">
        <v>995656.32</v>
      </c>
      <c r="CP925" s="89">
        <v>-18.788410886742763</v>
      </c>
      <c r="CQ925" s="89">
        <v>-19.351826722265823</v>
      </c>
      <c r="CR925" s="89">
        <v>-13.622841173579184</v>
      </c>
      <c r="CS925" s="100">
        <v>4.9550785141434828</v>
      </c>
      <c r="CT925" s="100">
        <v>4.92070202020202</v>
      </c>
      <c r="CU925" s="100">
        <v>4.2593210788008848</v>
      </c>
      <c r="CV925" s="100">
        <v>4.5302407862407863</v>
      </c>
    </row>
    <row r="926" spans="69:100">
      <c r="CG926" s="89" t="s">
        <v>412</v>
      </c>
      <c r="CH926" s="89" t="s">
        <v>413</v>
      </c>
      <c r="CI926" s="89" t="s">
        <v>56</v>
      </c>
      <c r="CJ926" s="89">
        <v>10900</v>
      </c>
      <c r="CK926" s="89">
        <v>59934.95</v>
      </c>
      <c r="CL926" s="89">
        <v>51991.89</v>
      </c>
      <c r="CM926" s="89">
        <v>43991</v>
      </c>
      <c r="CN926" s="89">
        <v>241788.89</v>
      </c>
      <c r="CO926" s="89">
        <v>222582.36</v>
      </c>
      <c r="CP926" s="89">
        <v>303.58715596330273</v>
      </c>
      <c r="CQ926" s="89">
        <v>303.41885661037509</v>
      </c>
      <c r="CR926" s="89">
        <v>328.10976865815024</v>
      </c>
      <c r="CS926" s="100">
        <v>5.4986192660550453</v>
      </c>
      <c r="CT926" s="100">
        <v>5.4963262940146853</v>
      </c>
      <c r="CU926" s="100">
        <v>4.7698981651376142</v>
      </c>
      <c r="CV926" s="100">
        <v>5.0597249437384919</v>
      </c>
    </row>
    <row r="927" spans="69:100">
      <c r="CG927" s="89" t="s">
        <v>412</v>
      </c>
      <c r="CH927" s="89" t="s">
        <v>413</v>
      </c>
      <c r="CI927" s="89" t="s">
        <v>42</v>
      </c>
      <c r="CJ927" s="89">
        <v>335760</v>
      </c>
      <c r="CK927" s="89">
        <v>1617317.84</v>
      </c>
      <c r="CL927" s="89">
        <v>1388703.29</v>
      </c>
      <c r="CM927" s="89">
        <v>356010</v>
      </c>
      <c r="CN927" s="89">
        <v>1693322.84</v>
      </c>
      <c r="CO927" s="89">
        <v>1559961.14</v>
      </c>
      <c r="CP927" s="89">
        <v>6.0310936383130809</v>
      </c>
      <c r="CQ927" s="89">
        <v>4.6994473269397679</v>
      </c>
      <c r="CR927" s="89">
        <v>12.332213168444344</v>
      </c>
      <c r="CS927" s="100">
        <v>4.8168865856564214</v>
      </c>
      <c r="CT927" s="100">
        <v>4.7563912249655909</v>
      </c>
      <c r="CU927" s="100">
        <v>4.1359997915177509</v>
      </c>
      <c r="CV927" s="100">
        <v>4.3817902306114993</v>
      </c>
    </row>
    <row r="928" spans="69:100">
      <c r="CG928" s="89" t="s">
        <v>412</v>
      </c>
      <c r="CH928" s="89" t="s">
        <v>413</v>
      </c>
      <c r="CI928" s="89" t="s">
        <v>98</v>
      </c>
      <c r="CJ928" s="89">
        <v>8460</v>
      </c>
      <c r="CK928" s="89">
        <v>52919.94</v>
      </c>
      <c r="CL928" s="89">
        <v>45502.37</v>
      </c>
      <c r="CM928" s="89">
        <v>6600</v>
      </c>
      <c r="CN928" s="89">
        <v>34782.92</v>
      </c>
      <c r="CO928" s="89">
        <v>31961.13</v>
      </c>
      <c r="CP928" s="89">
        <v>-21.98581560283688</v>
      </c>
      <c r="CQ928" s="89">
        <v>-34.272563423163376</v>
      </c>
      <c r="CR928" s="89">
        <v>-29.759416927074351</v>
      </c>
      <c r="CS928" s="100">
        <v>6.2553120567375888</v>
      </c>
      <c r="CT928" s="100">
        <v>5.2701393939393935</v>
      </c>
      <c r="CU928" s="100">
        <v>5.3785307328605203</v>
      </c>
      <c r="CV928" s="100">
        <v>4.8425954545454548</v>
      </c>
    </row>
    <row r="929" spans="85:100">
      <c r="CG929" s="89" t="s">
        <v>412</v>
      </c>
      <c r="CH929" s="89" t="s">
        <v>413</v>
      </c>
      <c r="CI929" s="89" t="s">
        <v>61</v>
      </c>
      <c r="CJ929" s="89">
        <v>8320</v>
      </c>
      <c r="CK929" s="89">
        <v>45265.61</v>
      </c>
      <c r="CL929" s="89">
        <v>38984.78</v>
      </c>
      <c r="CM929" s="89">
        <v>10886</v>
      </c>
      <c r="CN929" s="89">
        <v>63659.96</v>
      </c>
      <c r="CO929" s="89">
        <v>58565.8</v>
      </c>
      <c r="CP929" s="89">
        <v>30.841346153846153</v>
      </c>
      <c r="CQ929" s="89">
        <v>40.636478774946362</v>
      </c>
      <c r="CR929" s="89">
        <v>50.227345133151978</v>
      </c>
      <c r="CS929" s="100">
        <v>5.440578125</v>
      </c>
      <c r="CT929" s="100">
        <v>5.8478743340069812</v>
      </c>
      <c r="CU929" s="100">
        <v>4.6856706730769231</v>
      </c>
      <c r="CV929" s="100">
        <v>5.3799191622267131</v>
      </c>
    </row>
    <row r="930" spans="85:100">
      <c r="CG930" s="89" t="s">
        <v>412</v>
      </c>
      <c r="CH930" s="89" t="s">
        <v>413</v>
      </c>
      <c r="CI930" s="89" t="s">
        <v>49</v>
      </c>
      <c r="CJ930" s="89">
        <v>13260</v>
      </c>
      <c r="CK930" s="89">
        <v>80331.740000000005</v>
      </c>
      <c r="CL930" s="89">
        <v>68649.350000000006</v>
      </c>
      <c r="CM930" s="89">
        <v>81570</v>
      </c>
      <c r="CN930" s="89">
        <v>595551.4</v>
      </c>
      <c r="CO930" s="89">
        <v>547756.12</v>
      </c>
      <c r="CP930" s="89">
        <v>515.15837104072398</v>
      </c>
      <c r="CQ930" s="89">
        <v>641.36499470819376</v>
      </c>
      <c r="CR930" s="89">
        <v>697.90430645009747</v>
      </c>
      <c r="CS930" s="100">
        <v>6.0582006033182507</v>
      </c>
      <c r="CT930" s="100">
        <v>7.3011082505823222</v>
      </c>
      <c r="CU930" s="100">
        <v>5.1771757164404226</v>
      </c>
      <c r="CV930" s="100">
        <v>6.7151663601814393</v>
      </c>
    </row>
    <row r="931" spans="85:100">
      <c r="CG931" s="89" t="s">
        <v>412</v>
      </c>
      <c r="CH931" s="89" t="s">
        <v>413</v>
      </c>
      <c r="CI931" s="89" t="s">
        <v>94</v>
      </c>
      <c r="CJ931" s="89">
        <v>36160</v>
      </c>
      <c r="CK931" s="89">
        <v>173331.22</v>
      </c>
      <c r="CL931" s="89">
        <v>147603.79</v>
      </c>
      <c r="CM931" s="89"/>
      <c r="CN931" s="89"/>
      <c r="CO931" s="89"/>
      <c r="CP931" s="89">
        <v>-100</v>
      </c>
      <c r="CQ931" s="89">
        <v>-100</v>
      </c>
      <c r="CR931" s="89">
        <v>-100</v>
      </c>
      <c r="CS931" s="100">
        <v>4.7934518805309736</v>
      </c>
      <c r="CT931" s="100"/>
      <c r="CU931" s="100">
        <v>4.0819632190265489</v>
      </c>
      <c r="CV931" s="100"/>
    </row>
    <row r="932" spans="85:100">
      <c r="CG932" s="89" t="s">
        <v>412</v>
      </c>
      <c r="CH932" s="89" t="s">
        <v>413</v>
      </c>
      <c r="CI932" s="89" t="s">
        <v>69</v>
      </c>
      <c r="CJ932" s="89">
        <v>12660</v>
      </c>
      <c r="CK932" s="89">
        <v>69855.41</v>
      </c>
      <c r="CL932" s="89">
        <v>60884.12</v>
      </c>
      <c r="CM932" s="89">
        <v>31614</v>
      </c>
      <c r="CN932" s="89">
        <v>178942.03</v>
      </c>
      <c r="CO932" s="89">
        <v>165774.57999999999</v>
      </c>
      <c r="CP932" s="89">
        <v>149.71563981042655</v>
      </c>
      <c r="CQ932" s="89">
        <v>156.16058942321001</v>
      </c>
      <c r="CR932" s="89">
        <v>172.2788470951046</v>
      </c>
      <c r="CS932" s="100">
        <v>5.5178048973143765</v>
      </c>
      <c r="CT932" s="100">
        <v>5.6602147782627945</v>
      </c>
      <c r="CU932" s="100">
        <v>4.8091721958925753</v>
      </c>
      <c r="CV932" s="100">
        <v>5.2437078509521093</v>
      </c>
    </row>
    <row r="933" spans="85:100">
      <c r="CG933" s="89" t="s">
        <v>412</v>
      </c>
      <c r="CH933" s="89" t="s">
        <v>413</v>
      </c>
      <c r="CI933" s="89" t="s">
        <v>70</v>
      </c>
      <c r="CJ933" s="89">
        <v>2760</v>
      </c>
      <c r="CK933" s="89">
        <v>14968.99</v>
      </c>
      <c r="CL933" s="89">
        <v>12841.42</v>
      </c>
      <c r="CM933" s="89">
        <v>3078</v>
      </c>
      <c r="CN933" s="89">
        <v>17579.38</v>
      </c>
      <c r="CO933" s="89">
        <v>16168.84</v>
      </c>
      <c r="CP933" s="89">
        <v>11.521739130434783</v>
      </c>
      <c r="CQ933" s="89">
        <v>17.438651505545806</v>
      </c>
      <c r="CR933" s="89">
        <v>25.911620365971988</v>
      </c>
      <c r="CS933" s="100">
        <v>5.4235471014492749</v>
      </c>
      <c r="CT933" s="100">
        <v>5.7112995451591946</v>
      </c>
      <c r="CU933" s="100">
        <v>4.6526884057971012</v>
      </c>
      <c r="CV933" s="100">
        <v>5.2530344379467184</v>
      </c>
    </row>
    <row r="934" spans="85:100">
      <c r="CG934" s="89" t="s">
        <v>412</v>
      </c>
      <c r="CH934" s="89" t="s">
        <v>413</v>
      </c>
      <c r="CI934" s="89" t="s">
        <v>66</v>
      </c>
      <c r="CJ934" s="89">
        <v>169694</v>
      </c>
      <c r="CK934" s="89">
        <v>816607.5</v>
      </c>
      <c r="CL934" s="89">
        <v>700801.37</v>
      </c>
      <c r="CM934" s="89">
        <v>147442</v>
      </c>
      <c r="CN934" s="89">
        <v>757342.3</v>
      </c>
      <c r="CO934" s="89">
        <v>697345.75</v>
      </c>
      <c r="CP934" s="89">
        <v>-13.113015192051575</v>
      </c>
      <c r="CQ934" s="89">
        <v>-7.2574890629831286</v>
      </c>
      <c r="CR934" s="89">
        <v>-0.49309549723054841</v>
      </c>
      <c r="CS934" s="100">
        <v>4.8122355534078993</v>
      </c>
      <c r="CT934" s="100">
        <v>5.1365438613149577</v>
      </c>
      <c r="CU934" s="100">
        <v>4.1297946303346027</v>
      </c>
      <c r="CV934" s="100">
        <v>4.7296275823713732</v>
      </c>
    </row>
    <row r="935" spans="85:100">
      <c r="CG935" s="89" t="s">
        <v>412</v>
      </c>
      <c r="CH935" s="89" t="s">
        <v>413</v>
      </c>
      <c r="CI935" s="89" t="s">
        <v>48</v>
      </c>
      <c r="CJ935" s="89">
        <v>3710</v>
      </c>
      <c r="CK935" s="89">
        <v>25371.200000000001</v>
      </c>
      <c r="CL935" s="89">
        <v>21743.17</v>
      </c>
      <c r="CM935" s="89">
        <v>2990</v>
      </c>
      <c r="CN935" s="89">
        <v>18035.7</v>
      </c>
      <c r="CO935" s="89">
        <v>16629.98</v>
      </c>
      <c r="CP935" s="89">
        <v>-19.40700808625337</v>
      </c>
      <c r="CQ935" s="89">
        <v>-28.912704168506021</v>
      </c>
      <c r="CR935" s="89">
        <v>-23.516304200353488</v>
      </c>
      <c r="CS935" s="100">
        <v>6.8385983827493266</v>
      </c>
      <c r="CT935" s="100">
        <v>6.0320066889632109</v>
      </c>
      <c r="CU935" s="100">
        <v>5.8606927223719669</v>
      </c>
      <c r="CV935" s="100">
        <v>5.5618662207357854</v>
      </c>
    </row>
    <row r="936" spans="85:100">
      <c r="CG936" s="89" t="s">
        <v>412</v>
      </c>
      <c r="CH936" s="89" t="s">
        <v>413</v>
      </c>
      <c r="CI936" s="89" t="s">
        <v>345</v>
      </c>
      <c r="CJ936" s="89">
        <v>17296</v>
      </c>
      <c r="CK936" s="89">
        <v>90075.18</v>
      </c>
      <c r="CL936" s="89">
        <v>77373.09</v>
      </c>
      <c r="CM936" s="89">
        <v>16886</v>
      </c>
      <c r="CN936" s="89">
        <v>82272.14</v>
      </c>
      <c r="CO936" s="89">
        <v>75719.759999999995</v>
      </c>
      <c r="CP936" s="89">
        <v>-2.3704902867715081</v>
      </c>
      <c r="CQ936" s="89">
        <v>-8.6628081120681557</v>
      </c>
      <c r="CR936" s="89">
        <v>-2.1368281918170799</v>
      </c>
      <c r="CS936" s="100">
        <v>5.2078619333950043</v>
      </c>
      <c r="CT936" s="100">
        <v>4.8722101148880732</v>
      </c>
      <c r="CU936" s="100">
        <v>4.473467275670675</v>
      </c>
      <c r="CV936" s="100">
        <v>4.4841738718465001</v>
      </c>
    </row>
    <row r="937" spans="85:100">
      <c r="CG937" s="89" t="s">
        <v>412</v>
      </c>
      <c r="CH937" s="89" t="s">
        <v>413</v>
      </c>
      <c r="CI937" s="89" t="s">
        <v>65</v>
      </c>
      <c r="CJ937" s="89">
        <v>3620</v>
      </c>
      <c r="CK937" s="89">
        <v>19404.62</v>
      </c>
      <c r="CL937" s="89">
        <v>16815.52</v>
      </c>
      <c r="CM937" s="89">
        <v>4500</v>
      </c>
      <c r="CN937" s="89">
        <v>26584.080000000002</v>
      </c>
      <c r="CO937" s="89">
        <v>24476.2</v>
      </c>
      <c r="CP937" s="89">
        <v>24.30939226519337</v>
      </c>
      <c r="CQ937" s="89">
        <v>36.99871473906731</v>
      </c>
      <c r="CR937" s="89">
        <v>45.557199539473054</v>
      </c>
      <c r="CS937" s="100">
        <v>5.3603922651933695</v>
      </c>
      <c r="CT937" s="100">
        <v>5.9075733333333336</v>
      </c>
      <c r="CU937" s="100">
        <v>4.6451712707182322</v>
      </c>
      <c r="CV937" s="100">
        <v>5.4391555555555557</v>
      </c>
    </row>
    <row r="938" spans="85:100">
      <c r="CG938" s="89" t="s">
        <v>412</v>
      </c>
      <c r="CH938" s="89" t="s">
        <v>413</v>
      </c>
      <c r="CI938" s="89" t="s">
        <v>43</v>
      </c>
      <c r="CJ938" s="89"/>
      <c r="CK938" s="89"/>
      <c r="CL938" s="89"/>
      <c r="CM938" s="89">
        <v>30962</v>
      </c>
      <c r="CN938" s="89">
        <v>152567.22</v>
      </c>
      <c r="CO938" s="89">
        <v>140579.26</v>
      </c>
      <c r="CP938" s="89"/>
      <c r="CQ938" s="89"/>
      <c r="CR938" s="89"/>
      <c r="CS938" s="100"/>
      <c r="CT938" s="100">
        <v>4.9275634648924491</v>
      </c>
      <c r="CU938" s="100"/>
      <c r="CV938" s="100">
        <v>4.5403804663781413</v>
      </c>
    </row>
    <row r="939" spans="85:100">
      <c r="CG939" s="89" t="s">
        <v>414</v>
      </c>
      <c r="CH939" s="89" t="s">
        <v>618</v>
      </c>
      <c r="CI939" s="89" t="s">
        <v>62</v>
      </c>
      <c r="CJ939" s="89"/>
      <c r="CK939" s="89"/>
      <c r="CL939" s="89"/>
      <c r="CM939" s="89">
        <v>800</v>
      </c>
      <c r="CN939" s="89">
        <v>6000</v>
      </c>
      <c r="CO939" s="89">
        <v>5523.45</v>
      </c>
      <c r="CP939" s="89"/>
      <c r="CQ939" s="89"/>
      <c r="CR939" s="89"/>
      <c r="CS939" s="100"/>
      <c r="CT939" s="100">
        <v>7.5</v>
      </c>
      <c r="CU939" s="100"/>
      <c r="CV939" s="100">
        <v>6.9043124999999996</v>
      </c>
    </row>
    <row r="940" spans="85:100">
      <c r="CG940" s="89" t="s">
        <v>414</v>
      </c>
      <c r="CH940" s="89" t="s">
        <v>618</v>
      </c>
      <c r="CI940" s="89" t="s">
        <v>53</v>
      </c>
      <c r="CJ940" s="89"/>
      <c r="CK940" s="89"/>
      <c r="CL940" s="89"/>
      <c r="CM940" s="89">
        <v>20</v>
      </c>
      <c r="CN940" s="89">
        <v>93.04</v>
      </c>
      <c r="CO940" s="89">
        <v>85.33</v>
      </c>
      <c r="CP940" s="89"/>
      <c r="CQ940" s="89"/>
      <c r="CR940" s="89"/>
      <c r="CS940" s="100"/>
      <c r="CT940" s="100">
        <v>4.6520000000000001</v>
      </c>
      <c r="CU940" s="100"/>
      <c r="CV940" s="100">
        <v>4.2664999999999997</v>
      </c>
    </row>
    <row r="941" spans="85:100">
      <c r="CG941" s="89" t="s">
        <v>414</v>
      </c>
      <c r="CH941" s="89" t="s">
        <v>618</v>
      </c>
      <c r="CI941" s="89" t="s">
        <v>41</v>
      </c>
      <c r="CJ941" s="89"/>
      <c r="CK941" s="89"/>
      <c r="CL941" s="89"/>
      <c r="CM941" s="89">
        <v>3950</v>
      </c>
      <c r="CN941" s="89">
        <v>17184.66</v>
      </c>
      <c r="CO941" s="89">
        <v>15860.97</v>
      </c>
      <c r="CP941" s="89"/>
      <c r="CQ941" s="89"/>
      <c r="CR941" s="89"/>
      <c r="CS941" s="100"/>
      <c r="CT941" s="100">
        <v>4.3505468354430379</v>
      </c>
      <c r="CU941" s="100"/>
      <c r="CV941" s="100">
        <v>4.0154354430379744</v>
      </c>
    </row>
    <row r="942" spans="85:100">
      <c r="CG942" s="89" t="s">
        <v>414</v>
      </c>
      <c r="CH942" s="89" t="s">
        <v>618</v>
      </c>
      <c r="CI942" s="89" t="s">
        <v>44</v>
      </c>
      <c r="CJ942" s="89"/>
      <c r="CK942" s="89"/>
      <c r="CL942" s="89"/>
      <c r="CM942" s="89">
        <v>13424</v>
      </c>
      <c r="CN942" s="89">
        <v>65693.279999999999</v>
      </c>
      <c r="CO942" s="89">
        <v>60591.61</v>
      </c>
      <c r="CP942" s="89"/>
      <c r="CQ942" s="89"/>
      <c r="CR942" s="89"/>
      <c r="CS942" s="100"/>
      <c r="CT942" s="100">
        <v>4.8937187127532775</v>
      </c>
      <c r="CU942" s="100"/>
      <c r="CV942" s="100">
        <v>4.5136777413587605</v>
      </c>
    </row>
    <row r="943" spans="85:100">
      <c r="CG943" s="89" t="s">
        <v>414</v>
      </c>
      <c r="CH943" s="89" t="s">
        <v>618</v>
      </c>
      <c r="CI943" s="89" t="s">
        <v>42</v>
      </c>
      <c r="CJ943" s="89"/>
      <c r="CK943" s="89"/>
      <c r="CL943" s="89"/>
      <c r="CM943" s="89">
        <v>16350</v>
      </c>
      <c r="CN943" s="89">
        <v>74815.3</v>
      </c>
      <c r="CO943" s="89">
        <v>68956.84</v>
      </c>
      <c r="CP943" s="89"/>
      <c r="CQ943" s="89"/>
      <c r="CR943" s="89"/>
      <c r="CS943" s="100"/>
      <c r="CT943" s="100">
        <v>4.5758593272171257</v>
      </c>
      <c r="CU943" s="100"/>
      <c r="CV943" s="100">
        <v>4.2175437308868498</v>
      </c>
    </row>
    <row r="944" spans="85:100">
      <c r="CG944" s="89" t="s">
        <v>414</v>
      </c>
      <c r="CH944" s="89" t="s">
        <v>618</v>
      </c>
      <c r="CI944" s="89" t="s">
        <v>49</v>
      </c>
      <c r="CJ944" s="89"/>
      <c r="CK944" s="89"/>
      <c r="CL944" s="89"/>
      <c r="CM944" s="89">
        <v>160</v>
      </c>
      <c r="CN944" s="89">
        <v>857.25</v>
      </c>
      <c r="CO944" s="89">
        <v>787.6</v>
      </c>
      <c r="CP944" s="89"/>
      <c r="CQ944" s="89"/>
      <c r="CR944" s="89"/>
      <c r="CS944" s="100"/>
      <c r="CT944" s="100">
        <v>5.3578124999999996</v>
      </c>
      <c r="CU944" s="100"/>
      <c r="CV944" s="100">
        <v>4.9225000000000003</v>
      </c>
    </row>
    <row r="945" spans="85:100">
      <c r="CG945" s="89" t="s">
        <v>414</v>
      </c>
      <c r="CH945" s="89" t="s">
        <v>618</v>
      </c>
      <c r="CI945" s="89" t="s">
        <v>66</v>
      </c>
      <c r="CJ945" s="89"/>
      <c r="CK945" s="89"/>
      <c r="CL945" s="89"/>
      <c r="CM945" s="89">
        <v>332</v>
      </c>
      <c r="CN945" s="89">
        <v>1575.04</v>
      </c>
      <c r="CO945" s="89">
        <v>1448.6</v>
      </c>
      <c r="CP945" s="89"/>
      <c r="CQ945" s="89"/>
      <c r="CR945" s="89"/>
      <c r="CS945" s="100"/>
      <c r="CT945" s="100">
        <v>4.7440963855421687</v>
      </c>
      <c r="CU945" s="100"/>
      <c r="CV945" s="100">
        <v>4.3632530120481929</v>
      </c>
    </row>
    <row r="946" spans="85:100">
      <c r="CG946" s="89" t="s">
        <v>414</v>
      </c>
      <c r="CH946" s="89" t="s">
        <v>618</v>
      </c>
      <c r="CI946" s="89" t="s">
        <v>43</v>
      </c>
      <c r="CJ946" s="89">
        <v>6080</v>
      </c>
      <c r="CK946" s="89">
        <v>21853.88</v>
      </c>
      <c r="CL946" s="89">
        <v>18848</v>
      </c>
      <c r="CM946" s="89">
        <v>5340</v>
      </c>
      <c r="CN946" s="89">
        <v>23626.14</v>
      </c>
      <c r="CO946" s="89">
        <v>21794.94</v>
      </c>
      <c r="CP946" s="89">
        <v>-12.171052631578947</v>
      </c>
      <c r="CQ946" s="89">
        <v>8.1095896929972984</v>
      </c>
      <c r="CR946" s="89">
        <v>15.635292869269943</v>
      </c>
      <c r="CS946" s="100">
        <v>3.5943881578947372</v>
      </c>
      <c r="CT946" s="100">
        <v>4.424370786516854</v>
      </c>
      <c r="CU946" s="100">
        <v>3.1</v>
      </c>
      <c r="CV946" s="100">
        <v>4.081449438202247</v>
      </c>
    </row>
    <row r="947" spans="85:100">
      <c r="CG947" s="89" t="s">
        <v>431</v>
      </c>
      <c r="CH947" s="89" t="s">
        <v>432</v>
      </c>
      <c r="CI947" s="89" t="s">
        <v>47</v>
      </c>
      <c r="CJ947" s="89">
        <v>1260</v>
      </c>
      <c r="CK947" s="89">
        <v>5820.78</v>
      </c>
      <c r="CL947" s="89">
        <v>5178</v>
      </c>
      <c r="CM947" s="89">
        <v>2352</v>
      </c>
      <c r="CN947" s="89">
        <v>15636.86</v>
      </c>
      <c r="CO947" s="89">
        <v>14336.34</v>
      </c>
      <c r="CP947" s="89">
        <v>86.666666666666671</v>
      </c>
      <c r="CQ947" s="89">
        <v>168.63856733977238</v>
      </c>
      <c r="CR947" s="89">
        <v>176.8702201622248</v>
      </c>
      <c r="CS947" s="100">
        <v>4.6196666666666664</v>
      </c>
      <c r="CT947" s="100">
        <v>6.6483248299319726</v>
      </c>
      <c r="CU947" s="100">
        <v>4.1095238095238091</v>
      </c>
      <c r="CV947" s="100">
        <v>6.0953826530612245</v>
      </c>
    </row>
    <row r="948" spans="85:100">
      <c r="CG948" s="89" t="s">
        <v>431</v>
      </c>
      <c r="CH948" s="89" t="s">
        <v>432</v>
      </c>
      <c r="CI948" s="89" t="s">
        <v>133</v>
      </c>
      <c r="CJ948" s="89">
        <v>5000</v>
      </c>
      <c r="CK948" s="89">
        <v>27372.78</v>
      </c>
      <c r="CL948" s="89">
        <v>23613.15</v>
      </c>
      <c r="CM948" s="89"/>
      <c r="CN948" s="89"/>
      <c r="CO948" s="89"/>
      <c r="CP948" s="89">
        <v>-100</v>
      </c>
      <c r="CQ948" s="89">
        <v>-100</v>
      </c>
      <c r="CR948" s="89">
        <v>-100</v>
      </c>
      <c r="CS948" s="100">
        <v>5.4745559999999998</v>
      </c>
      <c r="CT948" s="100"/>
      <c r="CU948" s="100">
        <v>4.7226300000000005</v>
      </c>
      <c r="CV948" s="100"/>
    </row>
    <row r="949" spans="85:100">
      <c r="CG949" s="89" t="s">
        <v>431</v>
      </c>
      <c r="CH949" s="89" t="s">
        <v>432</v>
      </c>
      <c r="CI949" s="89" t="s">
        <v>62</v>
      </c>
      <c r="CJ949" s="89">
        <v>19090</v>
      </c>
      <c r="CK949" s="89">
        <v>165401.5</v>
      </c>
      <c r="CL949" s="89">
        <v>137272.85999999999</v>
      </c>
      <c r="CM949" s="89"/>
      <c r="CN949" s="89"/>
      <c r="CO949" s="89"/>
      <c r="CP949" s="89">
        <v>-100</v>
      </c>
      <c r="CQ949" s="89">
        <v>-100</v>
      </c>
      <c r="CR949" s="89">
        <v>-100</v>
      </c>
      <c r="CS949" s="100">
        <v>8.6643006809848089</v>
      </c>
      <c r="CT949" s="100"/>
      <c r="CU949" s="100">
        <v>7.1908255631220523</v>
      </c>
      <c r="CV949" s="100"/>
    </row>
    <row r="950" spans="85:100">
      <c r="CG950" s="89" t="s">
        <v>431</v>
      </c>
      <c r="CH950" s="89" t="s">
        <v>432</v>
      </c>
      <c r="CI950" s="89" t="s">
        <v>53</v>
      </c>
      <c r="CJ950" s="89">
        <v>14844.12</v>
      </c>
      <c r="CK950" s="89">
        <v>151018.6</v>
      </c>
      <c r="CL950" s="89">
        <v>130951.91</v>
      </c>
      <c r="CM950" s="89">
        <v>891</v>
      </c>
      <c r="CN950" s="89">
        <v>6364.75</v>
      </c>
      <c r="CO950" s="89">
        <v>5837.41</v>
      </c>
      <c r="CP950" s="89">
        <v>-93.997623301347602</v>
      </c>
      <c r="CQ950" s="89">
        <v>-95.785452917720065</v>
      </c>
      <c r="CR950" s="89">
        <v>-95.542325423126698</v>
      </c>
      <c r="CS950" s="100">
        <v>10.173631040438908</v>
      </c>
      <c r="CT950" s="100">
        <v>7.14337822671156</v>
      </c>
      <c r="CU950" s="100">
        <v>8.8218035154660566</v>
      </c>
      <c r="CV950" s="100">
        <v>6.5515263748597077</v>
      </c>
    </row>
    <row r="951" spans="85:100">
      <c r="CG951" s="89" t="s">
        <v>431</v>
      </c>
      <c r="CH951" s="89" t="s">
        <v>432</v>
      </c>
      <c r="CI951" s="89" t="s">
        <v>55</v>
      </c>
      <c r="CJ951" s="89">
        <v>2000</v>
      </c>
      <c r="CK951" s="89">
        <v>12955.83</v>
      </c>
      <c r="CL951" s="89">
        <v>10756.1</v>
      </c>
      <c r="CM951" s="89"/>
      <c r="CN951" s="89"/>
      <c r="CO951" s="89"/>
      <c r="CP951" s="89">
        <v>-100</v>
      </c>
      <c r="CQ951" s="89">
        <v>-100</v>
      </c>
      <c r="CR951" s="89">
        <v>-100</v>
      </c>
      <c r="CS951" s="100">
        <v>6.4779150000000003</v>
      </c>
      <c r="CT951" s="100"/>
      <c r="CU951" s="100">
        <v>5.37805</v>
      </c>
      <c r="CV951" s="100"/>
    </row>
    <row r="952" spans="85:100">
      <c r="CG952" s="89" t="s">
        <v>431</v>
      </c>
      <c r="CH952" s="89" t="s">
        <v>432</v>
      </c>
      <c r="CI952" s="89" t="s">
        <v>41</v>
      </c>
      <c r="CJ952" s="89"/>
      <c r="CK952" s="89"/>
      <c r="CL952" s="89"/>
      <c r="CM952" s="89">
        <v>9450</v>
      </c>
      <c r="CN952" s="89">
        <v>59977.52</v>
      </c>
      <c r="CO952" s="89">
        <v>55277.05</v>
      </c>
      <c r="CP952" s="89"/>
      <c r="CQ952" s="89"/>
      <c r="CR952" s="89"/>
      <c r="CS952" s="100"/>
      <c r="CT952" s="100">
        <v>6.3468275132275132</v>
      </c>
      <c r="CU952" s="100"/>
      <c r="CV952" s="100">
        <v>5.8494232804232809</v>
      </c>
    </row>
    <row r="953" spans="85:100">
      <c r="CG953" s="89" t="s">
        <v>431</v>
      </c>
      <c r="CH953" s="89" t="s">
        <v>432</v>
      </c>
      <c r="CI953" s="89" t="s">
        <v>44</v>
      </c>
      <c r="CJ953" s="89">
        <v>2340</v>
      </c>
      <c r="CK953" s="89">
        <v>13051.87</v>
      </c>
      <c r="CL953" s="89">
        <v>11091.6</v>
      </c>
      <c r="CM953" s="89"/>
      <c r="CN953" s="89"/>
      <c r="CO953" s="89"/>
      <c r="CP953" s="89">
        <v>-100</v>
      </c>
      <c r="CQ953" s="89">
        <v>-100</v>
      </c>
      <c r="CR953" s="89">
        <v>-100</v>
      </c>
      <c r="CS953" s="100">
        <v>5.5777222222222225</v>
      </c>
      <c r="CT953" s="100"/>
      <c r="CU953" s="100">
        <v>4.74</v>
      </c>
      <c r="CV953" s="100"/>
    </row>
    <row r="954" spans="85:100">
      <c r="CG954" s="89" t="s">
        <v>431</v>
      </c>
      <c r="CH954" s="89" t="s">
        <v>432</v>
      </c>
      <c r="CI954" s="89" t="s">
        <v>84</v>
      </c>
      <c r="CJ954" s="89">
        <v>13990</v>
      </c>
      <c r="CK954" s="89">
        <v>72546.16</v>
      </c>
      <c r="CL954" s="89">
        <v>61143.17</v>
      </c>
      <c r="CM954" s="89"/>
      <c r="CN954" s="89"/>
      <c r="CO954" s="89"/>
      <c r="CP954" s="89">
        <v>-100</v>
      </c>
      <c r="CQ954" s="89">
        <v>-100</v>
      </c>
      <c r="CR954" s="89">
        <v>-100</v>
      </c>
      <c r="CS954" s="100">
        <v>5.1855725518227311</v>
      </c>
      <c r="CT954" s="100"/>
      <c r="CU954" s="100">
        <v>4.3704910650464619</v>
      </c>
      <c r="CV954" s="100"/>
    </row>
    <row r="955" spans="85:100">
      <c r="CG955" s="89" t="s">
        <v>431</v>
      </c>
      <c r="CH955" s="89" t="s">
        <v>432</v>
      </c>
      <c r="CI955" s="89" t="s">
        <v>525</v>
      </c>
      <c r="CJ955" s="89">
        <v>1120</v>
      </c>
      <c r="CK955" s="89">
        <v>5849.24</v>
      </c>
      <c r="CL955" s="89">
        <v>5035.8599999999997</v>
      </c>
      <c r="CM955" s="89"/>
      <c r="CN955" s="89"/>
      <c r="CO955" s="89"/>
      <c r="CP955" s="89">
        <v>-100</v>
      </c>
      <c r="CQ955" s="89">
        <v>-100</v>
      </c>
      <c r="CR955" s="89">
        <v>-100</v>
      </c>
      <c r="CS955" s="100">
        <v>5.2225357142857138</v>
      </c>
      <c r="CT955" s="100"/>
      <c r="CU955" s="100">
        <v>4.4963035714285713</v>
      </c>
      <c r="CV955" s="100"/>
    </row>
    <row r="956" spans="85:100">
      <c r="CG956" s="89" t="s">
        <v>433</v>
      </c>
      <c r="CH956" s="89" t="s">
        <v>625</v>
      </c>
      <c r="CI956" s="89" t="s">
        <v>133</v>
      </c>
      <c r="CJ956" s="89">
        <v>336</v>
      </c>
      <c r="CK956" s="89">
        <v>3161.76</v>
      </c>
      <c r="CL956" s="89">
        <v>2722.09</v>
      </c>
      <c r="CM956" s="89"/>
      <c r="CN956" s="89"/>
      <c r="CO956" s="89"/>
      <c r="CP956" s="89">
        <v>-100</v>
      </c>
      <c r="CQ956" s="89">
        <v>-100</v>
      </c>
      <c r="CR956" s="89">
        <v>-100</v>
      </c>
      <c r="CS956" s="100">
        <v>9.41</v>
      </c>
      <c r="CT956" s="100"/>
      <c r="CU956" s="100">
        <v>8.1014583333333334</v>
      </c>
      <c r="CV956" s="100"/>
    </row>
    <row r="957" spans="85:100">
      <c r="CG957" s="89" t="s">
        <v>433</v>
      </c>
      <c r="CH957" s="89" t="s">
        <v>625</v>
      </c>
      <c r="CI957" s="89" t="s">
        <v>53</v>
      </c>
      <c r="CJ957" s="89"/>
      <c r="CK957" s="89"/>
      <c r="CL957" s="89"/>
      <c r="CM957" s="89">
        <v>150</v>
      </c>
      <c r="CN957" s="89">
        <v>1037.97</v>
      </c>
      <c r="CO957" s="89">
        <v>952.87</v>
      </c>
      <c r="CP957" s="89"/>
      <c r="CQ957" s="89"/>
      <c r="CR957" s="89"/>
      <c r="CS957" s="100"/>
      <c r="CT957" s="100">
        <v>6.9198000000000004</v>
      </c>
      <c r="CU957" s="100"/>
      <c r="CV957" s="100">
        <v>6.3524666666666665</v>
      </c>
    </row>
    <row r="958" spans="85:100">
      <c r="CG958" s="89" t="s">
        <v>433</v>
      </c>
      <c r="CH958" s="89" t="s">
        <v>625</v>
      </c>
      <c r="CI958" s="89" t="s">
        <v>55</v>
      </c>
      <c r="CJ958" s="89"/>
      <c r="CK958" s="89"/>
      <c r="CL958" s="89"/>
      <c r="CM958" s="89">
        <v>1920</v>
      </c>
      <c r="CN958" s="89">
        <v>12142.29</v>
      </c>
      <c r="CO958" s="89">
        <v>11146.8</v>
      </c>
      <c r="CP958" s="89"/>
      <c r="CQ958" s="89"/>
      <c r="CR958" s="89"/>
      <c r="CS958" s="100"/>
      <c r="CT958" s="100">
        <v>6.3241093750000008</v>
      </c>
      <c r="CU958" s="100"/>
      <c r="CV958" s="100">
        <v>5.805625</v>
      </c>
    </row>
    <row r="959" spans="85:100">
      <c r="CG959" s="89" t="s">
        <v>433</v>
      </c>
      <c r="CH959" s="89" t="s">
        <v>625</v>
      </c>
      <c r="CI959" s="89" t="s">
        <v>42</v>
      </c>
      <c r="CJ959" s="89"/>
      <c r="CK959" s="89"/>
      <c r="CL959" s="89"/>
      <c r="CM959" s="89">
        <v>450</v>
      </c>
      <c r="CN959" s="89">
        <v>3544.75</v>
      </c>
      <c r="CO959" s="89">
        <v>3251.73</v>
      </c>
      <c r="CP959" s="89"/>
      <c r="CQ959" s="89"/>
      <c r="CR959" s="89"/>
      <c r="CS959" s="100"/>
      <c r="CT959" s="100">
        <v>7.8772222222222226</v>
      </c>
      <c r="CU959" s="100"/>
      <c r="CV959" s="100">
        <v>7.2260666666666671</v>
      </c>
    </row>
    <row r="960" spans="85:100">
      <c r="CG960" s="89" t="s">
        <v>441</v>
      </c>
      <c r="CH960" s="89" t="s">
        <v>307</v>
      </c>
      <c r="CI960" s="89" t="s">
        <v>47</v>
      </c>
      <c r="CJ960" s="89">
        <v>32</v>
      </c>
      <c r="CK960" s="89">
        <v>366.71</v>
      </c>
      <c r="CL960" s="89">
        <v>313.58999999999997</v>
      </c>
      <c r="CM960" s="89">
        <v>439</v>
      </c>
      <c r="CN960" s="89">
        <v>5216.17</v>
      </c>
      <c r="CO960" s="89">
        <v>4796.66</v>
      </c>
      <c r="CP960" s="89">
        <v>1271.875</v>
      </c>
      <c r="CQ960" s="89">
        <v>1322.4237135611247</v>
      </c>
      <c r="CR960" s="89">
        <v>1429.5959692592239</v>
      </c>
      <c r="CS960" s="100">
        <v>11.459687499999999</v>
      </c>
      <c r="CT960" s="100">
        <v>11.881936218678815</v>
      </c>
      <c r="CU960" s="100">
        <v>9.7996874999999992</v>
      </c>
      <c r="CV960" s="100">
        <v>10.926332574031891</v>
      </c>
    </row>
    <row r="961" spans="85:100">
      <c r="CG961" s="89" t="s">
        <v>441</v>
      </c>
      <c r="CH961" s="89" t="s">
        <v>307</v>
      </c>
      <c r="CI961" s="89" t="s">
        <v>134</v>
      </c>
      <c r="CJ961" s="89"/>
      <c r="CK961" s="89"/>
      <c r="CL961" s="89"/>
      <c r="CM961" s="89">
        <v>600</v>
      </c>
      <c r="CN961" s="89">
        <v>8794.42</v>
      </c>
      <c r="CO961" s="89">
        <v>8129.67</v>
      </c>
      <c r="CP961" s="89"/>
      <c r="CQ961" s="89"/>
      <c r="CR961" s="89"/>
      <c r="CS961" s="100"/>
      <c r="CT961" s="100">
        <v>14.657366666666666</v>
      </c>
      <c r="CU961" s="100"/>
      <c r="CV961" s="100">
        <v>13.54945</v>
      </c>
    </row>
    <row r="962" spans="85:100">
      <c r="CG962" s="89" t="s">
        <v>441</v>
      </c>
      <c r="CH962" s="89" t="s">
        <v>307</v>
      </c>
      <c r="CI962" s="89" t="s">
        <v>62</v>
      </c>
      <c r="CJ962" s="89">
        <v>4402.45</v>
      </c>
      <c r="CK962" s="89">
        <v>60507.519999999997</v>
      </c>
      <c r="CL962" s="89">
        <v>52109.14</v>
      </c>
      <c r="CM962" s="89">
        <v>6942</v>
      </c>
      <c r="CN962" s="89">
        <v>90446.52</v>
      </c>
      <c r="CO962" s="89">
        <v>83144.97</v>
      </c>
      <c r="CP962" s="89">
        <v>57.684925439244068</v>
      </c>
      <c r="CQ962" s="89">
        <v>49.479800196735894</v>
      </c>
      <c r="CR962" s="89">
        <v>59.559282690138431</v>
      </c>
      <c r="CS962" s="100">
        <v>13.744056150552533</v>
      </c>
      <c r="CT962" s="100">
        <v>13.028885047536734</v>
      </c>
      <c r="CU962" s="100">
        <v>11.836395643334962</v>
      </c>
      <c r="CV962" s="100">
        <v>11.97709161624892</v>
      </c>
    </row>
    <row r="963" spans="85:100">
      <c r="CG963" s="89" t="s">
        <v>441</v>
      </c>
      <c r="CH963" s="89" t="s">
        <v>307</v>
      </c>
      <c r="CI963" s="89" t="s">
        <v>53</v>
      </c>
      <c r="CJ963" s="89">
        <v>15642</v>
      </c>
      <c r="CK963" s="89">
        <v>200108.56</v>
      </c>
      <c r="CL963" s="89">
        <v>170978.37</v>
      </c>
      <c r="CM963" s="89">
        <v>19026</v>
      </c>
      <c r="CN963" s="89">
        <v>235874.98</v>
      </c>
      <c r="CO963" s="89">
        <v>216717.06</v>
      </c>
      <c r="CP963" s="89">
        <v>21.634062140391254</v>
      </c>
      <c r="CQ963" s="89">
        <v>17.873508259716633</v>
      </c>
      <c r="CR963" s="89">
        <v>26.751155716363421</v>
      </c>
      <c r="CS963" s="100">
        <v>12.793029024421429</v>
      </c>
      <c r="CT963" s="100">
        <v>12.397507621150005</v>
      </c>
      <c r="CU963" s="100">
        <v>10.93072305331799</v>
      </c>
      <c r="CV963" s="100">
        <v>11.390573951434879</v>
      </c>
    </row>
    <row r="964" spans="85:100">
      <c r="CG964" s="89" t="s">
        <v>441</v>
      </c>
      <c r="CH964" s="89" t="s">
        <v>307</v>
      </c>
      <c r="CI964" s="89" t="s">
        <v>55</v>
      </c>
      <c r="CJ964" s="89"/>
      <c r="CK964" s="89"/>
      <c r="CL964" s="89"/>
      <c r="CM964" s="89">
        <v>1000</v>
      </c>
      <c r="CN964" s="89">
        <v>11982.38</v>
      </c>
      <c r="CO964" s="89">
        <v>11000</v>
      </c>
      <c r="CP964" s="89"/>
      <c r="CQ964" s="89"/>
      <c r="CR964" s="89"/>
      <c r="CS964" s="100"/>
      <c r="CT964" s="100">
        <v>11.982379999999999</v>
      </c>
      <c r="CU964" s="100"/>
      <c r="CV964" s="100">
        <v>11</v>
      </c>
    </row>
    <row r="965" spans="85:100">
      <c r="CG965" s="89" t="s">
        <v>441</v>
      </c>
      <c r="CH965" s="89" t="s">
        <v>307</v>
      </c>
      <c r="CI965" s="89" t="s">
        <v>41</v>
      </c>
      <c r="CJ965" s="89">
        <v>422501</v>
      </c>
      <c r="CK965" s="89">
        <v>4692955.24</v>
      </c>
      <c r="CL965" s="89">
        <v>4025245.9</v>
      </c>
      <c r="CM965" s="89">
        <v>453826</v>
      </c>
      <c r="CN965" s="89">
        <v>5174695.5</v>
      </c>
      <c r="CO965" s="89">
        <v>4760471.1399999997</v>
      </c>
      <c r="CP965" s="89">
        <v>7.4141836350683192</v>
      </c>
      <c r="CQ965" s="89">
        <v>10.265179090009811</v>
      </c>
      <c r="CR965" s="89">
        <v>18.265349701989628</v>
      </c>
      <c r="CS965" s="100">
        <v>11.107560076780883</v>
      </c>
      <c r="CT965" s="100">
        <v>11.402377783555812</v>
      </c>
      <c r="CU965" s="100">
        <v>9.527186681214955</v>
      </c>
      <c r="CV965" s="100">
        <v>10.489639509415502</v>
      </c>
    </row>
    <row r="966" spans="85:100">
      <c r="CG966" s="89" t="s">
        <v>441</v>
      </c>
      <c r="CH966" s="89" t="s">
        <v>307</v>
      </c>
      <c r="CI966" s="89" t="s">
        <v>44</v>
      </c>
      <c r="CJ966" s="89">
        <v>826</v>
      </c>
      <c r="CK966" s="89">
        <v>10383.66</v>
      </c>
      <c r="CL966" s="89">
        <v>8966.0300000000007</v>
      </c>
      <c r="CM966" s="89">
        <v>1250</v>
      </c>
      <c r="CN966" s="89">
        <v>16125.56</v>
      </c>
      <c r="CO966" s="89">
        <v>14782.13</v>
      </c>
      <c r="CP966" s="89">
        <v>51.331719128329297</v>
      </c>
      <c r="CQ966" s="89">
        <v>55.29745773648213</v>
      </c>
      <c r="CR966" s="89">
        <v>64.868174654780304</v>
      </c>
      <c r="CS966" s="100">
        <v>12.571016949152542</v>
      </c>
      <c r="CT966" s="100">
        <v>12.900447999999999</v>
      </c>
      <c r="CU966" s="100">
        <v>10.854757869249395</v>
      </c>
      <c r="CV966" s="100">
        <v>11.825704</v>
      </c>
    </row>
    <row r="967" spans="85:100">
      <c r="CG967" s="89" t="s">
        <v>441</v>
      </c>
      <c r="CH967" s="89" t="s">
        <v>307</v>
      </c>
      <c r="CI967" s="89" t="s">
        <v>56</v>
      </c>
      <c r="CJ967" s="89"/>
      <c r="CK967" s="89"/>
      <c r="CL967" s="89"/>
      <c r="CM967" s="89">
        <v>120</v>
      </c>
      <c r="CN967" s="89">
        <v>1274</v>
      </c>
      <c r="CO967" s="89">
        <v>1170.19</v>
      </c>
      <c r="CP967" s="89"/>
      <c r="CQ967" s="89"/>
      <c r="CR967" s="89"/>
      <c r="CS967" s="100"/>
      <c r="CT967" s="100">
        <v>10.616666666666667</v>
      </c>
      <c r="CU967" s="100"/>
      <c r="CV967" s="100">
        <v>9.7515833333333344</v>
      </c>
    </row>
    <row r="968" spans="85:100">
      <c r="CG968" s="89" t="s">
        <v>441</v>
      </c>
      <c r="CH968" s="89" t="s">
        <v>307</v>
      </c>
      <c r="CI968" s="89" t="s">
        <v>42</v>
      </c>
      <c r="CJ968" s="89">
        <v>24159</v>
      </c>
      <c r="CK968" s="89">
        <v>265732.67</v>
      </c>
      <c r="CL968" s="89">
        <v>230184.88</v>
      </c>
      <c r="CM968" s="89">
        <v>13560</v>
      </c>
      <c r="CN968" s="89">
        <v>157217.79</v>
      </c>
      <c r="CO968" s="89">
        <v>144817</v>
      </c>
      <c r="CP968" s="89">
        <v>-43.871849000372535</v>
      </c>
      <c r="CQ968" s="89">
        <v>-40.836107957670386</v>
      </c>
      <c r="CR968" s="89">
        <v>-37.086658341764235</v>
      </c>
      <c r="CS968" s="100">
        <v>10.999324061426384</v>
      </c>
      <c r="CT968" s="100">
        <v>11.594232300884956</v>
      </c>
      <c r="CU968" s="100">
        <v>9.5279142348607149</v>
      </c>
      <c r="CV968" s="100">
        <v>10.6797197640118</v>
      </c>
    </row>
    <row r="969" spans="85:100">
      <c r="CG969" s="89" t="s">
        <v>441</v>
      </c>
      <c r="CH969" s="89" t="s">
        <v>307</v>
      </c>
      <c r="CI969" s="89" t="s">
        <v>66</v>
      </c>
      <c r="CJ969" s="89">
        <v>310</v>
      </c>
      <c r="CK969" s="89">
        <v>3534.98</v>
      </c>
      <c r="CL969" s="89">
        <v>3037.97</v>
      </c>
      <c r="CM969" s="89">
        <v>1004</v>
      </c>
      <c r="CN969" s="89">
        <v>12626.24</v>
      </c>
      <c r="CO969" s="89">
        <v>11611.58</v>
      </c>
      <c r="CP969" s="89">
        <v>223.87096774193549</v>
      </c>
      <c r="CQ969" s="89">
        <v>257.17995575646819</v>
      </c>
      <c r="CR969" s="89">
        <v>282.2150975816088</v>
      </c>
      <c r="CS969" s="100">
        <v>11.403161290322581</v>
      </c>
      <c r="CT969" s="100">
        <v>12.57593625498008</v>
      </c>
      <c r="CU969" s="100">
        <v>9.7999032258064513</v>
      </c>
      <c r="CV969" s="100">
        <v>11.565318725099601</v>
      </c>
    </row>
    <row r="970" spans="85:100">
      <c r="CG970" s="89" t="s">
        <v>441</v>
      </c>
      <c r="CH970" s="89" t="s">
        <v>307</v>
      </c>
      <c r="CI970" s="89" t="s">
        <v>65</v>
      </c>
      <c r="CJ970" s="89">
        <v>310</v>
      </c>
      <c r="CK970" s="89">
        <v>3352.42</v>
      </c>
      <c r="CL970" s="89">
        <v>2894.45</v>
      </c>
      <c r="CM970" s="89">
        <v>270</v>
      </c>
      <c r="CN970" s="89">
        <v>2859.2</v>
      </c>
      <c r="CO970" s="89">
        <v>2628.82</v>
      </c>
      <c r="CP970" s="89">
        <v>-12.903225806451612</v>
      </c>
      <c r="CQ970" s="89">
        <v>-14.712357043568534</v>
      </c>
      <c r="CR970" s="89">
        <v>-9.17721846983018</v>
      </c>
      <c r="CS970" s="100">
        <v>10.81425806451613</v>
      </c>
      <c r="CT970" s="100">
        <v>10.589629629629629</v>
      </c>
      <c r="CU970" s="100">
        <v>9.3369354838709668</v>
      </c>
      <c r="CV970" s="100">
        <v>9.7363703703703717</v>
      </c>
    </row>
    <row r="971" spans="85:100">
      <c r="CG971" s="89" t="s">
        <v>441</v>
      </c>
      <c r="CH971" s="89" t="s">
        <v>307</v>
      </c>
      <c r="CI971" s="89" t="s">
        <v>43</v>
      </c>
      <c r="CJ971" s="89"/>
      <c r="CK971" s="89"/>
      <c r="CL971" s="89"/>
      <c r="CM971" s="89">
        <v>10490</v>
      </c>
      <c r="CN971" s="89">
        <v>113815.8</v>
      </c>
      <c r="CO971" s="89">
        <v>104650.61</v>
      </c>
      <c r="CP971" s="89"/>
      <c r="CQ971" s="89"/>
      <c r="CR971" s="89"/>
      <c r="CS971" s="100"/>
      <c r="CT971" s="100">
        <v>10.849933269780744</v>
      </c>
      <c r="CU971" s="100"/>
      <c r="CV971" s="100">
        <v>9.9762259294566249</v>
      </c>
    </row>
    <row r="972" spans="85:100">
      <c r="CG972" s="89" t="s">
        <v>452</v>
      </c>
      <c r="CH972" s="89" t="s">
        <v>314</v>
      </c>
      <c r="CI972" s="89" t="s">
        <v>47</v>
      </c>
      <c r="CJ972" s="89">
        <v>5090</v>
      </c>
      <c r="CK972" s="89">
        <v>58315.94</v>
      </c>
      <c r="CL972" s="89">
        <v>49754.8</v>
      </c>
      <c r="CM972" s="89">
        <v>7440</v>
      </c>
      <c r="CN972" s="89">
        <v>69706.64</v>
      </c>
      <c r="CO972" s="89">
        <v>63931.199999999997</v>
      </c>
      <c r="CP972" s="89">
        <v>46.168958742632611</v>
      </c>
      <c r="CQ972" s="89">
        <v>19.532738390224004</v>
      </c>
      <c r="CR972" s="89">
        <v>28.492527354144716</v>
      </c>
      <c r="CS972" s="100">
        <v>11.456962671905698</v>
      </c>
      <c r="CT972" s="100">
        <v>9.369172043010753</v>
      </c>
      <c r="CU972" s="100">
        <v>9.7750098231827121</v>
      </c>
      <c r="CV972" s="100">
        <v>8.5929032258064506</v>
      </c>
    </row>
    <row r="973" spans="85:100">
      <c r="CG973" s="89" t="s">
        <v>452</v>
      </c>
      <c r="CH973" s="89" t="s">
        <v>314</v>
      </c>
      <c r="CI973" s="89" t="s">
        <v>93</v>
      </c>
      <c r="CJ973" s="89"/>
      <c r="CK973" s="89"/>
      <c r="CL973" s="89"/>
      <c r="CM973" s="89">
        <v>11385</v>
      </c>
      <c r="CN973" s="89">
        <v>138141.29</v>
      </c>
      <c r="CO973" s="89">
        <v>127773.7</v>
      </c>
      <c r="CP973" s="89"/>
      <c r="CQ973" s="89"/>
      <c r="CR973" s="89"/>
      <c r="CS973" s="100"/>
      <c r="CT973" s="100">
        <v>12.133622310057094</v>
      </c>
      <c r="CU973" s="100"/>
      <c r="CV973" s="100">
        <v>11.222986385595082</v>
      </c>
    </row>
    <row r="974" spans="85:100">
      <c r="CG974" s="89" t="s">
        <v>452</v>
      </c>
      <c r="CH974" s="89" t="s">
        <v>314</v>
      </c>
      <c r="CI974" s="89" t="s">
        <v>133</v>
      </c>
      <c r="CJ974" s="89">
        <v>495</v>
      </c>
      <c r="CK974" s="89">
        <v>2752.2</v>
      </c>
      <c r="CL974" s="89">
        <v>2369.4899999999998</v>
      </c>
      <c r="CM974" s="89"/>
      <c r="CN974" s="89"/>
      <c r="CO974" s="89"/>
      <c r="CP974" s="89">
        <v>-100</v>
      </c>
      <c r="CQ974" s="89">
        <v>-100</v>
      </c>
      <c r="CR974" s="89">
        <v>-100</v>
      </c>
      <c r="CS974" s="100">
        <v>5.56</v>
      </c>
      <c r="CT974" s="100"/>
      <c r="CU974" s="100">
        <v>4.786848484848484</v>
      </c>
      <c r="CV974" s="100"/>
    </row>
    <row r="975" spans="85:100">
      <c r="CG975" s="89" t="s">
        <v>452</v>
      </c>
      <c r="CH975" s="89" t="s">
        <v>314</v>
      </c>
      <c r="CI975" s="89" t="s">
        <v>134</v>
      </c>
      <c r="CJ975" s="89">
        <v>500</v>
      </c>
      <c r="CK975" s="89">
        <v>7807.25</v>
      </c>
      <c r="CL975" s="89">
        <v>6747.02</v>
      </c>
      <c r="CM975" s="89"/>
      <c r="CN975" s="89"/>
      <c r="CO975" s="89"/>
      <c r="CP975" s="89">
        <v>-100</v>
      </c>
      <c r="CQ975" s="89">
        <v>-100</v>
      </c>
      <c r="CR975" s="89">
        <v>-100</v>
      </c>
      <c r="CS975" s="100">
        <v>15.6145</v>
      </c>
      <c r="CT975" s="100"/>
      <c r="CU975" s="100">
        <v>13.49404</v>
      </c>
      <c r="CV975" s="100"/>
    </row>
    <row r="976" spans="85:100">
      <c r="CG976" s="89" t="s">
        <v>452</v>
      </c>
      <c r="CH976" s="89" t="s">
        <v>314</v>
      </c>
      <c r="CI976" s="89" t="s">
        <v>62</v>
      </c>
      <c r="CJ976" s="89">
        <v>10018</v>
      </c>
      <c r="CK976" s="89">
        <v>140080</v>
      </c>
      <c r="CL976" s="89">
        <v>120661.92</v>
      </c>
      <c r="CM976" s="89">
        <v>28034.75</v>
      </c>
      <c r="CN976" s="89">
        <v>453449.2</v>
      </c>
      <c r="CO976" s="89">
        <v>416599.11</v>
      </c>
      <c r="CP976" s="89">
        <v>179.84378119385107</v>
      </c>
      <c r="CQ976" s="89">
        <v>223.70731010850943</v>
      </c>
      <c r="CR976" s="89">
        <v>245.26146277135322</v>
      </c>
      <c r="CS976" s="100">
        <v>13.982830904372131</v>
      </c>
      <c r="CT976" s="100">
        <v>16.174540525597696</v>
      </c>
      <c r="CU976" s="100">
        <v>12.044511878618486</v>
      </c>
      <c r="CV976" s="100">
        <v>14.86009720079544</v>
      </c>
    </row>
    <row r="977" spans="85:116">
      <c r="CG977" s="89" t="s">
        <v>452</v>
      </c>
      <c r="CH977" s="89" t="s">
        <v>314</v>
      </c>
      <c r="CI977" s="89" t="s">
        <v>53</v>
      </c>
      <c r="CJ977" s="89">
        <v>224569.21</v>
      </c>
      <c r="CK977" s="89">
        <v>2930001.72</v>
      </c>
      <c r="CL977" s="89">
        <v>2502184.86</v>
      </c>
      <c r="CM977" s="89">
        <v>151003.20000000001</v>
      </c>
      <c r="CN977" s="89">
        <v>1813875.04</v>
      </c>
      <c r="CO977" s="89">
        <v>1669970.42</v>
      </c>
      <c r="CP977" s="89">
        <v>-32.758725027353478</v>
      </c>
      <c r="CQ977" s="89">
        <v>-38.093038389069619</v>
      </c>
      <c r="CR977" s="89">
        <v>-33.2595106502243</v>
      </c>
      <c r="CS977" s="100">
        <v>13.047210345532232</v>
      </c>
      <c r="CT977" s="100">
        <v>12.012162921050679</v>
      </c>
      <c r="CU977" s="100">
        <v>11.142154616832824</v>
      </c>
      <c r="CV977" s="100">
        <v>11.059172388399714</v>
      </c>
    </row>
    <row r="978" spans="85:116">
      <c r="CG978" s="89" t="s">
        <v>452</v>
      </c>
      <c r="CH978" s="89" t="s">
        <v>314</v>
      </c>
      <c r="CI978" s="89" t="s">
        <v>55</v>
      </c>
      <c r="CJ978" s="89">
        <v>16016</v>
      </c>
      <c r="CK978" s="89">
        <v>218683.61</v>
      </c>
      <c r="CL978" s="89">
        <v>184885.51</v>
      </c>
      <c r="CM978" s="89">
        <v>37638</v>
      </c>
      <c r="CN978" s="89">
        <v>451002.88</v>
      </c>
      <c r="CO978" s="89">
        <v>415277.99</v>
      </c>
      <c r="CP978" s="89">
        <v>135.0024975024975</v>
      </c>
      <c r="CQ978" s="89">
        <v>106.23533697838627</v>
      </c>
      <c r="CR978" s="89">
        <v>124.61359465108974</v>
      </c>
      <c r="CS978" s="100">
        <v>13.654071553446553</v>
      </c>
      <c r="CT978" s="100">
        <v>11.982647324512461</v>
      </c>
      <c r="CU978" s="100">
        <v>11.543800574425575</v>
      </c>
      <c r="CV978" s="100">
        <v>11.033476539667356</v>
      </c>
    </row>
    <row r="979" spans="85:116">
      <c r="CG979" s="89" t="s">
        <v>452</v>
      </c>
      <c r="CH979" s="89" t="s">
        <v>314</v>
      </c>
      <c r="CI979" s="89" t="s">
        <v>41</v>
      </c>
      <c r="CJ979" s="89">
        <v>104150</v>
      </c>
      <c r="CK979" s="89">
        <v>919107.39</v>
      </c>
      <c r="CL979" s="89">
        <v>786267.66</v>
      </c>
      <c r="CM979" s="89">
        <v>92835</v>
      </c>
      <c r="CN979" s="89">
        <v>985342.26</v>
      </c>
      <c r="CO979" s="89">
        <v>906445.71</v>
      </c>
      <c r="CP979" s="89">
        <v>-10.864138262121939</v>
      </c>
      <c r="CQ979" s="89">
        <v>7.2064342775004775</v>
      </c>
      <c r="CR979" s="89">
        <v>15.284623304995137</v>
      </c>
      <c r="CS979" s="100">
        <v>8.8248429188670183</v>
      </c>
      <c r="CT979" s="100">
        <v>10.613909193730812</v>
      </c>
      <c r="CU979" s="100">
        <v>7.5493774363898227</v>
      </c>
      <c r="CV979" s="100">
        <v>9.7640513814832772</v>
      </c>
    </row>
    <row r="980" spans="85:116">
      <c r="CG980" s="89" t="s">
        <v>452</v>
      </c>
      <c r="CH980" s="89" t="s">
        <v>314</v>
      </c>
      <c r="CI980" s="89" t="s">
        <v>91</v>
      </c>
      <c r="CJ980" s="89">
        <v>1065</v>
      </c>
      <c r="CK980" s="89">
        <v>14876.2</v>
      </c>
      <c r="CL980" s="89">
        <v>12855.92</v>
      </c>
      <c r="CM980" s="89">
        <v>800</v>
      </c>
      <c r="CN980" s="89">
        <v>10784</v>
      </c>
      <c r="CO980" s="89">
        <v>9892.43</v>
      </c>
      <c r="CP980" s="89">
        <v>-24.88262910798122</v>
      </c>
      <c r="CQ980" s="89">
        <v>-27.508369072747076</v>
      </c>
      <c r="CR980" s="89">
        <v>-23.051559126067989</v>
      </c>
      <c r="CS980" s="100">
        <v>13.968262910798122</v>
      </c>
      <c r="CT980" s="100">
        <v>13.48</v>
      </c>
      <c r="CU980" s="100">
        <v>12.071286384976526</v>
      </c>
      <c r="CV980" s="100">
        <v>12.3655375</v>
      </c>
    </row>
    <row r="981" spans="85:116">
      <c r="CG981" s="89" t="s">
        <v>452</v>
      </c>
      <c r="CH981" s="89" t="s">
        <v>314</v>
      </c>
      <c r="CI981" s="89" t="s">
        <v>60</v>
      </c>
      <c r="CJ981" s="89">
        <v>5000</v>
      </c>
      <c r="CK981" s="89">
        <v>58534.66</v>
      </c>
      <c r="CL981" s="89">
        <v>50395</v>
      </c>
      <c r="CM981" s="89">
        <v>2700</v>
      </c>
      <c r="CN981" s="89">
        <v>26787.77</v>
      </c>
      <c r="CO981" s="89">
        <v>24578.04</v>
      </c>
      <c r="CP981" s="89">
        <v>-46</v>
      </c>
      <c r="CQ981" s="89">
        <v>-54.236054330887036</v>
      </c>
      <c r="CR981" s="89">
        <v>-51.229209246949104</v>
      </c>
      <c r="CS981" s="100">
        <v>11.706932</v>
      </c>
      <c r="CT981" s="100">
        <v>9.9213962962962956</v>
      </c>
      <c r="CU981" s="100">
        <v>10.079000000000001</v>
      </c>
      <c r="CV981" s="100">
        <v>9.1029777777777774</v>
      </c>
    </row>
    <row r="982" spans="85:116">
      <c r="CG982" s="89" t="s">
        <v>452</v>
      </c>
      <c r="CH982" s="89" t="s">
        <v>314</v>
      </c>
      <c r="CI982" s="89" t="s">
        <v>42</v>
      </c>
      <c r="CJ982" s="89">
        <v>121216.2</v>
      </c>
      <c r="CK982" s="89">
        <v>1253722.74</v>
      </c>
      <c r="CL982" s="89">
        <v>1075249.3999999999</v>
      </c>
      <c r="CM982" s="89">
        <v>60377.8</v>
      </c>
      <c r="CN982" s="89">
        <v>616983.54</v>
      </c>
      <c r="CO982" s="89">
        <v>567257.56000000006</v>
      </c>
      <c r="CP982" s="89">
        <v>-50.189991106799248</v>
      </c>
      <c r="CQ982" s="89">
        <v>-50.787879942258996</v>
      </c>
      <c r="CR982" s="89">
        <v>-47.24409425385403</v>
      </c>
      <c r="CS982" s="100">
        <v>10.3428645676073</v>
      </c>
      <c r="CT982" s="100">
        <v>10.218715156895415</v>
      </c>
      <c r="CU982" s="100">
        <v>8.870509057370219</v>
      </c>
      <c r="CV982" s="100">
        <v>9.3951346355779783</v>
      </c>
    </row>
    <row r="983" spans="85:116">
      <c r="CG983" s="89" t="s">
        <v>452</v>
      </c>
      <c r="CH983" s="89" t="s">
        <v>314</v>
      </c>
      <c r="CI983" s="89" t="s">
        <v>70</v>
      </c>
      <c r="CJ983" s="89"/>
      <c r="CK983" s="89"/>
      <c r="CL983" s="89"/>
      <c r="CM983" s="89">
        <v>740</v>
      </c>
      <c r="CN983" s="89">
        <v>4682.57</v>
      </c>
      <c r="CO983" s="89">
        <v>4305.95</v>
      </c>
      <c r="CP983" s="89"/>
      <c r="CQ983" s="89"/>
      <c r="CR983" s="89"/>
      <c r="CS983" s="100"/>
      <c r="CT983" s="100">
        <v>6.3277972972972973</v>
      </c>
      <c r="CU983" s="100"/>
      <c r="CV983" s="100">
        <v>5.8188513513513511</v>
      </c>
    </row>
    <row r="984" spans="85:116">
      <c r="CG984" s="89" t="s">
        <v>452</v>
      </c>
      <c r="CH984" s="89" t="s">
        <v>314</v>
      </c>
      <c r="CI984" s="89" t="s">
        <v>525</v>
      </c>
      <c r="CJ984" s="89">
        <v>560</v>
      </c>
      <c r="CK984" s="89">
        <v>5168.67</v>
      </c>
      <c r="CL984" s="89">
        <v>4449.93</v>
      </c>
      <c r="CM984" s="89"/>
      <c r="CN984" s="89"/>
      <c r="CO984" s="89"/>
      <c r="CP984" s="89">
        <v>-100</v>
      </c>
      <c r="CQ984" s="89">
        <v>-100</v>
      </c>
      <c r="CR984" s="89">
        <v>-100</v>
      </c>
      <c r="CS984" s="100">
        <v>9.229767857142857</v>
      </c>
      <c r="CT984" s="100"/>
      <c r="CU984" s="100">
        <v>7.9463035714285724</v>
      </c>
      <c r="CV984" s="100"/>
    </row>
    <row r="985" spans="85:116">
      <c r="CG985" s="89" t="s">
        <v>452</v>
      </c>
      <c r="CH985" s="89" t="s">
        <v>314</v>
      </c>
      <c r="CI985" s="89" t="s">
        <v>43</v>
      </c>
      <c r="CJ985" s="89"/>
      <c r="CK985" s="89"/>
      <c r="CL985" s="89"/>
      <c r="CM985" s="89">
        <v>190</v>
      </c>
      <c r="CN985" s="89">
        <v>2463.63</v>
      </c>
      <c r="CO985" s="89">
        <v>2273.2399999999998</v>
      </c>
      <c r="CP985" s="89"/>
      <c r="CQ985" s="89"/>
      <c r="CR985" s="89"/>
      <c r="CS985" s="100"/>
      <c r="CT985" s="100">
        <v>12.966473684210527</v>
      </c>
      <c r="CU985" s="100"/>
      <c r="CV985" s="100">
        <v>11.964421052631577</v>
      </c>
    </row>
    <row r="986" spans="85:116">
      <c r="CG986" s="89" t="s">
        <v>317</v>
      </c>
      <c r="CH986" s="89" t="s">
        <v>318</v>
      </c>
      <c r="CI986" s="89" t="s">
        <v>42</v>
      </c>
      <c r="CJ986" s="89"/>
      <c r="CK986" s="89"/>
      <c r="CL986" s="89"/>
      <c r="CM986" s="89">
        <v>11408</v>
      </c>
      <c r="CN986" s="89">
        <v>45486.22</v>
      </c>
      <c r="CO986" s="89">
        <v>41880.959999999999</v>
      </c>
      <c r="CP986" s="89"/>
      <c r="CQ986" s="89"/>
      <c r="CR986" s="89"/>
      <c r="CS986" s="100"/>
      <c r="CT986" s="100">
        <v>3.9872212482468443</v>
      </c>
      <c r="CU986" s="100"/>
      <c r="CV986" s="100">
        <v>3.6711921458625527</v>
      </c>
    </row>
    <row r="987" spans="85:116">
      <c r="CG987" s="89" t="s">
        <v>317</v>
      </c>
      <c r="CH987" s="89" t="s">
        <v>318</v>
      </c>
      <c r="CI987" s="89" t="s">
        <v>151</v>
      </c>
      <c r="CJ987" s="89">
        <v>136.80000000000001</v>
      </c>
      <c r="CK987" s="89">
        <v>760.66</v>
      </c>
      <c r="CL987" s="89">
        <v>644.08000000000004</v>
      </c>
      <c r="CM987" s="89"/>
      <c r="CN987" s="89"/>
      <c r="CO987" s="89"/>
      <c r="CP987" s="89">
        <v>-100</v>
      </c>
      <c r="CQ987" s="89">
        <v>-100</v>
      </c>
      <c r="CR987" s="89">
        <v>-100</v>
      </c>
      <c r="CS987" s="100">
        <v>5.5603801169590632</v>
      </c>
      <c r="CT987" s="100"/>
      <c r="CU987" s="100">
        <v>4.708187134502924</v>
      </c>
      <c r="CV987" s="100"/>
    </row>
    <row r="988" spans="85:116">
      <c r="CW988" s="89" t="s">
        <v>412</v>
      </c>
      <c r="CX988" s="89" t="s">
        <v>413</v>
      </c>
      <c r="CY988" s="89" t="s">
        <v>47</v>
      </c>
      <c r="CZ988" s="89">
        <v>23586</v>
      </c>
      <c r="DA988" s="89">
        <v>120418.31</v>
      </c>
      <c r="DB988" s="89">
        <v>103697.01</v>
      </c>
      <c r="DC988" s="89">
        <v>46412</v>
      </c>
      <c r="DD988" s="89">
        <v>219244.72</v>
      </c>
      <c r="DE988" s="89">
        <v>201601.61</v>
      </c>
      <c r="DF988" s="89">
        <v>96.777749512422631</v>
      </c>
      <c r="DG988" s="89">
        <v>82.069255082553482</v>
      </c>
      <c r="DH988" s="89">
        <v>94.414101235898713</v>
      </c>
      <c r="DI988" s="100">
        <v>5.105499448825574</v>
      </c>
      <c r="DJ988" s="100">
        <v>4.723880031026459</v>
      </c>
      <c r="DK988" s="100">
        <v>4.3965492241160007</v>
      </c>
      <c r="DL988" s="100">
        <v>4.3437389037317935</v>
      </c>
    </row>
    <row r="989" spans="85:116">
      <c r="CW989" s="89" t="s">
        <v>412</v>
      </c>
      <c r="CX989" s="89" t="s">
        <v>413</v>
      </c>
      <c r="CY989" s="89" t="s">
        <v>86</v>
      </c>
      <c r="CZ989" s="89"/>
      <c r="DA989" s="89"/>
      <c r="DB989" s="89"/>
      <c r="DC989" s="89">
        <v>5682</v>
      </c>
      <c r="DD989" s="89">
        <v>28308.79</v>
      </c>
      <c r="DE989" s="89">
        <v>26034.400000000001</v>
      </c>
      <c r="DF989" s="89"/>
      <c r="DG989" s="89"/>
      <c r="DH989" s="89"/>
      <c r="DI989" s="100"/>
      <c r="DJ989" s="100">
        <v>4.9821876099964806</v>
      </c>
      <c r="DK989" s="100"/>
      <c r="DL989" s="100">
        <v>4.5819077789510736</v>
      </c>
    </row>
    <row r="990" spans="85:116">
      <c r="CW990" s="89" t="s">
        <v>412</v>
      </c>
      <c r="CX990" s="89" t="s">
        <v>413</v>
      </c>
      <c r="CY990" s="89" t="s">
        <v>59</v>
      </c>
      <c r="CZ990" s="89"/>
      <c r="DA990" s="89"/>
      <c r="DB990" s="89"/>
      <c r="DC990" s="89">
        <v>750</v>
      </c>
      <c r="DD990" s="89">
        <v>4412.09</v>
      </c>
      <c r="DE990" s="89">
        <v>4070.5</v>
      </c>
      <c r="DF990" s="89"/>
      <c r="DG990" s="89"/>
      <c r="DH990" s="89"/>
      <c r="DI990" s="100"/>
      <c r="DJ990" s="100">
        <v>5.8827866666666671</v>
      </c>
      <c r="DK990" s="100"/>
      <c r="DL990" s="100">
        <v>5.4273333333333333</v>
      </c>
    </row>
    <row r="991" spans="85:116">
      <c r="CW991" s="89" t="s">
        <v>412</v>
      </c>
      <c r="CX991" s="89" t="s">
        <v>413</v>
      </c>
      <c r="CY991" s="89" t="s">
        <v>134</v>
      </c>
      <c r="CZ991" s="89">
        <v>39100</v>
      </c>
      <c r="DA991" s="89">
        <v>261563.93</v>
      </c>
      <c r="DB991" s="89">
        <v>223928.85</v>
      </c>
      <c r="DC991" s="89">
        <v>68460</v>
      </c>
      <c r="DD991" s="89">
        <v>380822.15</v>
      </c>
      <c r="DE991" s="89">
        <v>350369.34</v>
      </c>
      <c r="DF991" s="89">
        <v>75.089514066496164</v>
      </c>
      <c r="DG991" s="89">
        <v>45.594291231210683</v>
      </c>
      <c r="DH991" s="89">
        <v>56.464582388557801</v>
      </c>
      <c r="DI991" s="100">
        <v>6.6896145780051146</v>
      </c>
      <c r="DJ991" s="100">
        <v>5.5626957347356125</v>
      </c>
      <c r="DK991" s="100">
        <v>5.7270805626598467</v>
      </c>
      <c r="DL991" s="100">
        <v>5.1178694127957938</v>
      </c>
    </row>
    <row r="992" spans="85:116">
      <c r="CW992" s="89" t="s">
        <v>412</v>
      </c>
      <c r="CX992" s="89" t="s">
        <v>413</v>
      </c>
      <c r="CY992" s="89" t="s">
        <v>62</v>
      </c>
      <c r="CZ992" s="89">
        <v>116716.41</v>
      </c>
      <c r="DA992" s="89">
        <v>830117.86</v>
      </c>
      <c r="DB992" s="89">
        <v>712905.31</v>
      </c>
      <c r="DC992" s="89">
        <v>151590</v>
      </c>
      <c r="DD992" s="89">
        <v>876990.8</v>
      </c>
      <c r="DE992" s="89">
        <v>806440.84</v>
      </c>
      <c r="DF992" s="89">
        <v>29.878909058289228</v>
      </c>
      <c r="DG992" s="89">
        <v>5.6465403599435939</v>
      </c>
      <c r="DH992" s="89">
        <v>13.120330103867497</v>
      </c>
      <c r="DI992" s="100">
        <v>7.1122634769181126</v>
      </c>
      <c r="DJ992" s="100">
        <v>5.7852813510125998</v>
      </c>
      <c r="DK992" s="100">
        <v>6.1080126607732366</v>
      </c>
      <c r="DL992" s="100">
        <v>5.3198815225278713</v>
      </c>
    </row>
    <row r="993" spans="101:116">
      <c r="CW993" s="89" t="s">
        <v>412</v>
      </c>
      <c r="CX993" s="89" t="s">
        <v>413</v>
      </c>
      <c r="CY993" s="89" t="s">
        <v>53</v>
      </c>
      <c r="CZ993" s="89">
        <v>158249.67000000001</v>
      </c>
      <c r="DA993" s="89">
        <v>835928.09</v>
      </c>
      <c r="DB993" s="89">
        <v>718677.02</v>
      </c>
      <c r="DC993" s="89">
        <v>237228.28</v>
      </c>
      <c r="DD993" s="89">
        <v>1214310.33</v>
      </c>
      <c r="DE993" s="89">
        <v>1116283.5900000001</v>
      </c>
      <c r="DF993" s="89">
        <v>49.907598543491417</v>
      </c>
      <c r="DG993" s="89">
        <v>45.264927034573041</v>
      </c>
      <c r="DH993" s="89">
        <v>55.3247924916258</v>
      </c>
      <c r="DI993" s="100">
        <v>5.2823370184595007</v>
      </c>
      <c r="DJ993" s="100">
        <v>5.1187418717532331</v>
      </c>
      <c r="DK993" s="100">
        <v>4.5414124402281528</v>
      </c>
      <c r="DL993" s="100">
        <v>4.7055249483746211</v>
      </c>
    </row>
    <row r="994" spans="101:116">
      <c r="CW994" s="89" t="s">
        <v>412</v>
      </c>
      <c r="CX994" s="89" t="s">
        <v>413</v>
      </c>
      <c r="CY994" s="89" t="s">
        <v>81</v>
      </c>
      <c r="CZ994" s="89"/>
      <c r="DA994" s="89"/>
      <c r="DB994" s="89"/>
      <c r="DC994" s="89">
        <v>2122</v>
      </c>
      <c r="DD994" s="89">
        <v>11370.32</v>
      </c>
      <c r="DE994" s="89">
        <v>10460.15</v>
      </c>
      <c r="DF994" s="89"/>
      <c r="DG994" s="89"/>
      <c r="DH994" s="89"/>
      <c r="DI994" s="100"/>
      <c r="DJ994" s="100">
        <v>5.3583034872761548</v>
      </c>
      <c r="DK994" s="100"/>
      <c r="DL994" s="100">
        <v>4.929382657869934</v>
      </c>
    </row>
    <row r="995" spans="101:116">
      <c r="CW995" s="89" t="s">
        <v>412</v>
      </c>
      <c r="CX995" s="89" t="s">
        <v>413</v>
      </c>
      <c r="CY995" s="89" t="s">
        <v>672</v>
      </c>
      <c r="CZ995" s="89"/>
      <c r="DA995" s="89"/>
      <c r="DB995" s="89"/>
      <c r="DC995" s="89">
        <v>1490</v>
      </c>
      <c r="DD995" s="89">
        <v>7396.42</v>
      </c>
      <c r="DE995" s="89">
        <v>6834.96</v>
      </c>
      <c r="DF995" s="89"/>
      <c r="DG995" s="89"/>
      <c r="DH995" s="89"/>
      <c r="DI995" s="100"/>
      <c r="DJ995" s="100">
        <v>4.964040268456376</v>
      </c>
      <c r="DK995" s="100"/>
      <c r="DL995" s="100">
        <v>4.5872214765100674</v>
      </c>
    </row>
    <row r="996" spans="101:116">
      <c r="CW996" s="89" t="s">
        <v>412</v>
      </c>
      <c r="CX996" s="89" t="s">
        <v>413</v>
      </c>
      <c r="CY996" s="89" t="s">
        <v>41</v>
      </c>
      <c r="CZ996" s="89">
        <v>428544</v>
      </c>
      <c r="DA996" s="89">
        <v>2424477.2599999998</v>
      </c>
      <c r="DB996" s="89">
        <v>2082414.74</v>
      </c>
      <c r="DC996" s="89">
        <v>378277</v>
      </c>
      <c r="DD996" s="89">
        <v>2144864.75</v>
      </c>
      <c r="DE996" s="89">
        <v>1973794.92</v>
      </c>
      <c r="DF996" s="89">
        <v>-11.729717368578255</v>
      </c>
      <c r="DG996" s="89">
        <v>-11.532898848471765</v>
      </c>
      <c r="DH996" s="89">
        <v>-5.216051246352591</v>
      </c>
      <c r="DI996" s="100">
        <v>5.657475685110513</v>
      </c>
      <c r="DJ996" s="100">
        <v>5.6700903041950736</v>
      </c>
      <c r="DK996" s="100">
        <v>4.8592787205047792</v>
      </c>
      <c r="DL996" s="100">
        <v>5.2178560155653129</v>
      </c>
    </row>
    <row r="997" spans="101:116">
      <c r="CW997" s="89" t="s">
        <v>412</v>
      </c>
      <c r="CX997" s="89" t="s">
        <v>413</v>
      </c>
      <c r="CY997" s="89" t="s">
        <v>44</v>
      </c>
      <c r="CZ997" s="89">
        <v>270626.40000000002</v>
      </c>
      <c r="DA997" s="89">
        <v>1340975.06</v>
      </c>
      <c r="DB997" s="89">
        <v>1152684.73</v>
      </c>
      <c r="DC997" s="89">
        <v>219780</v>
      </c>
      <c r="DD997" s="89">
        <v>1081471.8899999999</v>
      </c>
      <c r="DE997" s="89">
        <v>995656.32</v>
      </c>
      <c r="DF997" s="89">
        <v>-18.788410886742763</v>
      </c>
      <c r="DG997" s="89">
        <v>-19.351826722265823</v>
      </c>
      <c r="DH997" s="89">
        <v>-13.622841173579184</v>
      </c>
      <c r="DI997" s="100">
        <v>4.9550785141434828</v>
      </c>
      <c r="DJ997" s="100">
        <v>4.92070202020202</v>
      </c>
      <c r="DK997" s="100">
        <v>4.2593210788008848</v>
      </c>
      <c r="DL997" s="100">
        <v>4.5302407862407863</v>
      </c>
    </row>
    <row r="998" spans="101:116">
      <c r="CW998" s="89" t="s">
        <v>412</v>
      </c>
      <c r="CX998" s="89" t="s">
        <v>413</v>
      </c>
      <c r="CY998" s="89" t="s">
        <v>56</v>
      </c>
      <c r="CZ998" s="89">
        <v>10900</v>
      </c>
      <c r="DA998" s="89">
        <v>59934.95</v>
      </c>
      <c r="DB998" s="89">
        <v>51991.89</v>
      </c>
      <c r="DC998" s="89">
        <v>43991</v>
      </c>
      <c r="DD998" s="89">
        <v>241788.89</v>
      </c>
      <c r="DE998" s="89">
        <v>222582.36</v>
      </c>
      <c r="DF998" s="89">
        <v>303.58715596330273</v>
      </c>
      <c r="DG998" s="89">
        <v>303.41885661037509</v>
      </c>
      <c r="DH998" s="89">
        <v>328.10976865815024</v>
      </c>
      <c r="DI998" s="100">
        <v>5.4986192660550453</v>
      </c>
      <c r="DJ998" s="100">
        <v>5.4963262940146853</v>
      </c>
      <c r="DK998" s="100">
        <v>4.7698981651376142</v>
      </c>
      <c r="DL998" s="100">
        <v>5.0597249437384919</v>
      </c>
    </row>
    <row r="999" spans="101:116">
      <c r="CW999" s="89" t="s">
        <v>412</v>
      </c>
      <c r="CX999" s="89" t="s">
        <v>413</v>
      </c>
      <c r="CY999" s="89" t="s">
        <v>42</v>
      </c>
      <c r="CZ999" s="89">
        <v>335760</v>
      </c>
      <c r="DA999" s="89">
        <v>1617317.84</v>
      </c>
      <c r="DB999" s="89">
        <v>1388703.29</v>
      </c>
      <c r="DC999" s="89">
        <v>356010</v>
      </c>
      <c r="DD999" s="89">
        <v>1693322.84</v>
      </c>
      <c r="DE999" s="89">
        <v>1559961.14</v>
      </c>
      <c r="DF999" s="89">
        <v>6.0310936383130809</v>
      </c>
      <c r="DG999" s="89">
        <v>4.6994473269397679</v>
      </c>
      <c r="DH999" s="89">
        <v>12.332213168444344</v>
      </c>
      <c r="DI999" s="100">
        <v>4.8168865856564214</v>
      </c>
      <c r="DJ999" s="100">
        <v>4.7563912249655909</v>
      </c>
      <c r="DK999" s="100">
        <v>4.1359997915177509</v>
      </c>
      <c r="DL999" s="100">
        <v>4.3817902306114993</v>
      </c>
    </row>
    <row r="1000" spans="101:116">
      <c r="CW1000" s="89" t="s">
        <v>412</v>
      </c>
      <c r="CX1000" s="89" t="s">
        <v>413</v>
      </c>
      <c r="CY1000" s="89" t="s">
        <v>98</v>
      </c>
      <c r="CZ1000" s="89">
        <v>8460</v>
      </c>
      <c r="DA1000" s="89">
        <v>52919.94</v>
      </c>
      <c r="DB1000" s="89">
        <v>45502.37</v>
      </c>
      <c r="DC1000" s="89">
        <v>6600</v>
      </c>
      <c r="DD1000" s="89">
        <v>34782.92</v>
      </c>
      <c r="DE1000" s="89">
        <v>31961.13</v>
      </c>
      <c r="DF1000" s="89">
        <v>-21.98581560283688</v>
      </c>
      <c r="DG1000" s="89">
        <v>-34.272563423163376</v>
      </c>
      <c r="DH1000" s="89">
        <v>-29.759416927074351</v>
      </c>
      <c r="DI1000" s="100">
        <v>6.2553120567375888</v>
      </c>
      <c r="DJ1000" s="100">
        <v>5.2701393939393935</v>
      </c>
      <c r="DK1000" s="100">
        <v>5.3785307328605203</v>
      </c>
      <c r="DL1000" s="100">
        <v>4.8425954545454548</v>
      </c>
    </row>
    <row r="1001" spans="101:116">
      <c r="CW1001" s="89" t="s">
        <v>412</v>
      </c>
      <c r="CX1001" s="89" t="s">
        <v>413</v>
      </c>
      <c r="CY1001" s="89" t="s">
        <v>61</v>
      </c>
      <c r="CZ1001" s="89">
        <v>8320</v>
      </c>
      <c r="DA1001" s="89">
        <v>45265.61</v>
      </c>
      <c r="DB1001" s="89">
        <v>38984.78</v>
      </c>
      <c r="DC1001" s="89">
        <v>10886</v>
      </c>
      <c r="DD1001" s="89">
        <v>63659.96</v>
      </c>
      <c r="DE1001" s="89">
        <v>58565.8</v>
      </c>
      <c r="DF1001" s="89">
        <v>30.841346153846153</v>
      </c>
      <c r="DG1001" s="89">
        <v>40.636478774946362</v>
      </c>
      <c r="DH1001" s="89">
        <v>50.227345133151978</v>
      </c>
      <c r="DI1001" s="100">
        <v>5.440578125</v>
      </c>
      <c r="DJ1001" s="100">
        <v>5.8478743340069812</v>
      </c>
      <c r="DK1001" s="100">
        <v>4.6856706730769231</v>
      </c>
      <c r="DL1001" s="100">
        <v>5.3799191622267131</v>
      </c>
    </row>
    <row r="1002" spans="101:116">
      <c r="CW1002" s="89" t="s">
        <v>412</v>
      </c>
      <c r="CX1002" s="89" t="s">
        <v>413</v>
      </c>
      <c r="CY1002" s="89" t="s">
        <v>49</v>
      </c>
      <c r="CZ1002" s="89">
        <v>13260</v>
      </c>
      <c r="DA1002" s="89">
        <v>80331.740000000005</v>
      </c>
      <c r="DB1002" s="89">
        <v>68649.350000000006</v>
      </c>
      <c r="DC1002" s="89">
        <v>81570</v>
      </c>
      <c r="DD1002" s="89">
        <v>595551.4</v>
      </c>
      <c r="DE1002" s="89">
        <v>547756.12</v>
      </c>
      <c r="DF1002" s="89">
        <v>515.15837104072398</v>
      </c>
      <c r="DG1002" s="89">
        <v>641.36499470819376</v>
      </c>
      <c r="DH1002" s="89">
        <v>697.90430645009747</v>
      </c>
      <c r="DI1002" s="100">
        <v>6.0582006033182507</v>
      </c>
      <c r="DJ1002" s="100">
        <v>7.3011082505823222</v>
      </c>
      <c r="DK1002" s="100">
        <v>5.1771757164404226</v>
      </c>
      <c r="DL1002" s="100">
        <v>6.7151663601814393</v>
      </c>
    </row>
    <row r="1003" spans="101:116">
      <c r="CW1003" s="89" t="s">
        <v>412</v>
      </c>
      <c r="CX1003" s="89" t="s">
        <v>413</v>
      </c>
      <c r="CY1003" s="89" t="s">
        <v>94</v>
      </c>
      <c r="CZ1003" s="89">
        <v>36160</v>
      </c>
      <c r="DA1003" s="89">
        <v>173331.22</v>
      </c>
      <c r="DB1003" s="89">
        <v>147603.79</v>
      </c>
      <c r="DC1003" s="89"/>
      <c r="DD1003" s="89"/>
      <c r="DE1003" s="89"/>
      <c r="DF1003" s="89">
        <v>-100</v>
      </c>
      <c r="DG1003" s="89">
        <v>-100</v>
      </c>
      <c r="DH1003" s="89">
        <v>-100</v>
      </c>
      <c r="DI1003" s="100">
        <v>4.7934518805309736</v>
      </c>
      <c r="DJ1003" s="100"/>
      <c r="DK1003" s="100">
        <v>4.0819632190265489</v>
      </c>
      <c r="DL1003" s="100"/>
    </row>
    <row r="1004" spans="101:116">
      <c r="CW1004" s="89" t="s">
        <v>412</v>
      </c>
      <c r="CX1004" s="89" t="s">
        <v>413</v>
      </c>
      <c r="CY1004" s="89" t="s">
        <v>69</v>
      </c>
      <c r="CZ1004" s="89">
        <v>12660</v>
      </c>
      <c r="DA1004" s="89">
        <v>69855.41</v>
      </c>
      <c r="DB1004" s="89">
        <v>60884.12</v>
      </c>
      <c r="DC1004" s="89">
        <v>31614</v>
      </c>
      <c r="DD1004" s="89">
        <v>178942.03</v>
      </c>
      <c r="DE1004" s="89">
        <v>165774.57999999999</v>
      </c>
      <c r="DF1004" s="89">
        <v>149.71563981042655</v>
      </c>
      <c r="DG1004" s="89">
        <v>156.16058942321001</v>
      </c>
      <c r="DH1004" s="89">
        <v>172.2788470951046</v>
      </c>
      <c r="DI1004" s="100">
        <v>5.5178048973143765</v>
      </c>
      <c r="DJ1004" s="100">
        <v>5.6602147782627945</v>
      </c>
      <c r="DK1004" s="100">
        <v>4.8091721958925753</v>
      </c>
      <c r="DL1004" s="100">
        <v>5.2437078509521093</v>
      </c>
    </row>
    <row r="1005" spans="101:116">
      <c r="CW1005" s="89" t="s">
        <v>412</v>
      </c>
      <c r="CX1005" s="89" t="s">
        <v>413</v>
      </c>
      <c r="CY1005" s="89" t="s">
        <v>70</v>
      </c>
      <c r="CZ1005" s="89">
        <v>2760</v>
      </c>
      <c r="DA1005" s="89">
        <v>14968.99</v>
      </c>
      <c r="DB1005" s="89">
        <v>12841.42</v>
      </c>
      <c r="DC1005" s="89">
        <v>3078</v>
      </c>
      <c r="DD1005" s="89">
        <v>17579.38</v>
      </c>
      <c r="DE1005" s="89">
        <v>16168.84</v>
      </c>
      <c r="DF1005" s="89">
        <v>11.521739130434783</v>
      </c>
      <c r="DG1005" s="89">
        <v>17.438651505545806</v>
      </c>
      <c r="DH1005" s="89">
        <v>25.911620365971988</v>
      </c>
      <c r="DI1005" s="100">
        <v>5.4235471014492749</v>
      </c>
      <c r="DJ1005" s="100">
        <v>5.7112995451591946</v>
      </c>
      <c r="DK1005" s="100">
        <v>4.6526884057971012</v>
      </c>
      <c r="DL1005" s="100">
        <v>5.2530344379467184</v>
      </c>
    </row>
    <row r="1006" spans="101:116">
      <c r="CW1006" s="89" t="s">
        <v>412</v>
      </c>
      <c r="CX1006" s="89" t="s">
        <v>413</v>
      </c>
      <c r="CY1006" s="89" t="s">
        <v>66</v>
      </c>
      <c r="CZ1006" s="89">
        <v>169694</v>
      </c>
      <c r="DA1006" s="89">
        <v>816607.5</v>
      </c>
      <c r="DB1006" s="89">
        <v>700801.37</v>
      </c>
      <c r="DC1006" s="89">
        <v>147442</v>
      </c>
      <c r="DD1006" s="89">
        <v>757342.3</v>
      </c>
      <c r="DE1006" s="89">
        <v>697345.75</v>
      </c>
      <c r="DF1006" s="89">
        <v>-13.113015192051575</v>
      </c>
      <c r="DG1006" s="89">
        <v>-7.2574890629831286</v>
      </c>
      <c r="DH1006" s="89">
        <v>-0.49309549723054841</v>
      </c>
      <c r="DI1006" s="100">
        <v>4.8122355534078993</v>
      </c>
      <c r="DJ1006" s="100">
        <v>5.1365438613149577</v>
      </c>
      <c r="DK1006" s="100">
        <v>4.1297946303346027</v>
      </c>
      <c r="DL1006" s="100">
        <v>4.7296275823713732</v>
      </c>
    </row>
    <row r="1007" spans="101:116">
      <c r="CW1007" s="89" t="s">
        <v>412</v>
      </c>
      <c r="CX1007" s="89" t="s">
        <v>413</v>
      </c>
      <c r="CY1007" s="89" t="s">
        <v>48</v>
      </c>
      <c r="CZ1007" s="89">
        <v>3710</v>
      </c>
      <c r="DA1007" s="89">
        <v>25371.200000000001</v>
      </c>
      <c r="DB1007" s="89">
        <v>21743.17</v>
      </c>
      <c r="DC1007" s="89">
        <v>2990</v>
      </c>
      <c r="DD1007" s="89">
        <v>18035.7</v>
      </c>
      <c r="DE1007" s="89">
        <v>16629.98</v>
      </c>
      <c r="DF1007" s="89">
        <v>-19.40700808625337</v>
      </c>
      <c r="DG1007" s="89">
        <v>-28.912704168506021</v>
      </c>
      <c r="DH1007" s="89">
        <v>-23.516304200353488</v>
      </c>
      <c r="DI1007" s="100">
        <v>6.8385983827493266</v>
      </c>
      <c r="DJ1007" s="100">
        <v>6.0320066889632109</v>
      </c>
      <c r="DK1007" s="100">
        <v>5.8606927223719669</v>
      </c>
      <c r="DL1007" s="100">
        <v>5.5618662207357854</v>
      </c>
    </row>
    <row r="1008" spans="101:116">
      <c r="CW1008" s="89" t="s">
        <v>412</v>
      </c>
      <c r="CX1008" s="89" t="s">
        <v>413</v>
      </c>
      <c r="CY1008" s="89" t="s">
        <v>345</v>
      </c>
      <c r="CZ1008" s="89">
        <v>17296</v>
      </c>
      <c r="DA1008" s="89">
        <v>90075.18</v>
      </c>
      <c r="DB1008" s="89">
        <v>77373.09</v>
      </c>
      <c r="DC1008" s="89">
        <v>16886</v>
      </c>
      <c r="DD1008" s="89">
        <v>82272.14</v>
      </c>
      <c r="DE1008" s="89">
        <v>75719.759999999995</v>
      </c>
      <c r="DF1008" s="89">
        <v>-2.3704902867715081</v>
      </c>
      <c r="DG1008" s="89">
        <v>-8.6628081120681557</v>
      </c>
      <c r="DH1008" s="89">
        <v>-2.1368281918170799</v>
      </c>
      <c r="DI1008" s="100">
        <v>5.2078619333950043</v>
      </c>
      <c r="DJ1008" s="100">
        <v>4.8722101148880732</v>
      </c>
      <c r="DK1008" s="100">
        <v>4.473467275670675</v>
      </c>
      <c r="DL1008" s="100">
        <v>4.4841738718465001</v>
      </c>
    </row>
    <row r="1009" spans="101:116">
      <c r="CW1009" s="89" t="s">
        <v>412</v>
      </c>
      <c r="CX1009" s="89" t="s">
        <v>413</v>
      </c>
      <c r="CY1009" s="89" t="s">
        <v>65</v>
      </c>
      <c r="CZ1009" s="89">
        <v>3620</v>
      </c>
      <c r="DA1009" s="89">
        <v>19404.62</v>
      </c>
      <c r="DB1009" s="89">
        <v>16815.52</v>
      </c>
      <c r="DC1009" s="89">
        <v>4500</v>
      </c>
      <c r="DD1009" s="89">
        <v>26584.080000000002</v>
      </c>
      <c r="DE1009" s="89">
        <v>24476.2</v>
      </c>
      <c r="DF1009" s="89">
        <v>24.30939226519337</v>
      </c>
      <c r="DG1009" s="89">
        <v>36.99871473906731</v>
      </c>
      <c r="DH1009" s="89">
        <v>45.557199539473054</v>
      </c>
      <c r="DI1009" s="100">
        <v>5.3603922651933695</v>
      </c>
      <c r="DJ1009" s="100">
        <v>5.9075733333333336</v>
      </c>
      <c r="DK1009" s="100">
        <v>4.6451712707182322</v>
      </c>
      <c r="DL1009" s="100">
        <v>5.4391555555555557</v>
      </c>
    </row>
    <row r="1010" spans="101:116">
      <c r="CW1010" s="89" t="s">
        <v>412</v>
      </c>
      <c r="CX1010" s="89" t="s">
        <v>413</v>
      </c>
      <c r="CY1010" s="89" t="s">
        <v>43</v>
      </c>
      <c r="CZ1010" s="89"/>
      <c r="DA1010" s="89"/>
      <c r="DB1010" s="89"/>
      <c r="DC1010" s="89">
        <v>30962</v>
      </c>
      <c r="DD1010" s="89">
        <v>152567.22</v>
      </c>
      <c r="DE1010" s="89">
        <v>140579.26</v>
      </c>
      <c r="DF1010" s="89"/>
      <c r="DG1010" s="89"/>
      <c r="DH1010" s="89"/>
      <c r="DI1010" s="100"/>
      <c r="DJ1010" s="100">
        <v>4.9275634648924491</v>
      </c>
      <c r="DK1010" s="100"/>
      <c r="DL1010" s="100">
        <v>4.5403804663781413</v>
      </c>
    </row>
    <row r="1011" spans="101:116">
      <c r="CW1011" s="89" t="s">
        <v>414</v>
      </c>
      <c r="CX1011" s="89" t="s">
        <v>618</v>
      </c>
      <c r="CY1011" s="89" t="s">
        <v>62</v>
      </c>
      <c r="CZ1011" s="89"/>
      <c r="DA1011" s="89"/>
      <c r="DB1011" s="89"/>
      <c r="DC1011" s="89">
        <v>800</v>
      </c>
      <c r="DD1011" s="89">
        <v>6000</v>
      </c>
      <c r="DE1011" s="89">
        <v>5523.45</v>
      </c>
      <c r="DF1011" s="89"/>
      <c r="DG1011" s="89"/>
      <c r="DH1011" s="89"/>
      <c r="DI1011" s="100"/>
      <c r="DJ1011" s="100">
        <v>7.5</v>
      </c>
      <c r="DK1011" s="100"/>
      <c r="DL1011" s="100">
        <v>6.9043124999999996</v>
      </c>
    </row>
    <row r="1012" spans="101:116">
      <c r="CW1012" s="89" t="s">
        <v>414</v>
      </c>
      <c r="CX1012" s="89" t="s">
        <v>618</v>
      </c>
      <c r="CY1012" s="89" t="s">
        <v>53</v>
      </c>
      <c r="CZ1012" s="89"/>
      <c r="DA1012" s="89"/>
      <c r="DB1012" s="89"/>
      <c r="DC1012" s="89">
        <v>20</v>
      </c>
      <c r="DD1012" s="89">
        <v>93.04</v>
      </c>
      <c r="DE1012" s="89">
        <v>85.33</v>
      </c>
      <c r="DF1012" s="89"/>
      <c r="DG1012" s="89"/>
      <c r="DH1012" s="89"/>
      <c r="DI1012" s="100"/>
      <c r="DJ1012" s="100">
        <v>4.6520000000000001</v>
      </c>
      <c r="DK1012" s="100"/>
      <c r="DL1012" s="100">
        <v>4.2664999999999997</v>
      </c>
    </row>
    <row r="1013" spans="101:116">
      <c r="CW1013" s="89" t="s">
        <v>414</v>
      </c>
      <c r="CX1013" s="89" t="s">
        <v>618</v>
      </c>
      <c r="CY1013" s="89" t="s">
        <v>41</v>
      </c>
      <c r="CZ1013" s="89"/>
      <c r="DA1013" s="89"/>
      <c r="DB1013" s="89"/>
      <c r="DC1013" s="89">
        <v>3950</v>
      </c>
      <c r="DD1013" s="89">
        <v>17184.66</v>
      </c>
      <c r="DE1013" s="89">
        <v>15860.97</v>
      </c>
      <c r="DF1013" s="89"/>
      <c r="DG1013" s="89"/>
      <c r="DH1013" s="89"/>
      <c r="DI1013" s="100"/>
      <c r="DJ1013" s="100">
        <v>4.3505468354430379</v>
      </c>
      <c r="DK1013" s="100"/>
      <c r="DL1013" s="100">
        <v>4.0154354430379744</v>
      </c>
    </row>
    <row r="1014" spans="101:116">
      <c r="CW1014" s="89" t="s">
        <v>414</v>
      </c>
      <c r="CX1014" s="89" t="s">
        <v>618</v>
      </c>
      <c r="CY1014" s="89" t="s">
        <v>44</v>
      </c>
      <c r="CZ1014" s="89"/>
      <c r="DA1014" s="89"/>
      <c r="DB1014" s="89"/>
      <c r="DC1014" s="89">
        <v>13424</v>
      </c>
      <c r="DD1014" s="89">
        <v>65693.279999999999</v>
      </c>
      <c r="DE1014" s="89">
        <v>60591.61</v>
      </c>
      <c r="DF1014" s="89"/>
      <c r="DG1014" s="89"/>
      <c r="DH1014" s="89"/>
      <c r="DI1014" s="100"/>
      <c r="DJ1014" s="100">
        <v>4.8937187127532775</v>
      </c>
      <c r="DK1014" s="100"/>
      <c r="DL1014" s="100">
        <v>4.5136777413587605</v>
      </c>
    </row>
    <row r="1015" spans="101:116">
      <c r="CW1015" s="89" t="s">
        <v>414</v>
      </c>
      <c r="CX1015" s="89" t="s">
        <v>618</v>
      </c>
      <c r="CY1015" s="89" t="s">
        <v>42</v>
      </c>
      <c r="CZ1015" s="89"/>
      <c r="DA1015" s="89"/>
      <c r="DB1015" s="89"/>
      <c r="DC1015" s="89">
        <v>16350</v>
      </c>
      <c r="DD1015" s="89">
        <v>74815.3</v>
      </c>
      <c r="DE1015" s="89">
        <v>68956.84</v>
      </c>
      <c r="DF1015" s="89"/>
      <c r="DG1015" s="89"/>
      <c r="DH1015" s="89"/>
      <c r="DI1015" s="100"/>
      <c r="DJ1015" s="100">
        <v>4.5758593272171257</v>
      </c>
      <c r="DK1015" s="100"/>
      <c r="DL1015" s="100">
        <v>4.2175437308868498</v>
      </c>
    </row>
    <row r="1016" spans="101:116">
      <c r="CW1016" s="89" t="s">
        <v>414</v>
      </c>
      <c r="CX1016" s="89" t="s">
        <v>618</v>
      </c>
      <c r="CY1016" s="89" t="s">
        <v>49</v>
      </c>
      <c r="CZ1016" s="89"/>
      <c r="DA1016" s="89"/>
      <c r="DB1016" s="89"/>
      <c r="DC1016" s="89">
        <v>160</v>
      </c>
      <c r="DD1016" s="89">
        <v>857.25</v>
      </c>
      <c r="DE1016" s="89">
        <v>787.6</v>
      </c>
      <c r="DF1016" s="89"/>
      <c r="DG1016" s="89"/>
      <c r="DH1016" s="89"/>
      <c r="DI1016" s="100"/>
      <c r="DJ1016" s="100">
        <v>5.3578124999999996</v>
      </c>
      <c r="DK1016" s="100"/>
      <c r="DL1016" s="100">
        <v>4.9225000000000003</v>
      </c>
    </row>
    <row r="1017" spans="101:116">
      <c r="CW1017" s="89" t="s">
        <v>414</v>
      </c>
      <c r="CX1017" s="89" t="s">
        <v>618</v>
      </c>
      <c r="CY1017" s="89" t="s">
        <v>66</v>
      </c>
      <c r="CZ1017" s="89"/>
      <c r="DA1017" s="89"/>
      <c r="DB1017" s="89"/>
      <c r="DC1017" s="89">
        <v>332</v>
      </c>
      <c r="DD1017" s="89">
        <v>1575.04</v>
      </c>
      <c r="DE1017" s="89">
        <v>1448.6</v>
      </c>
      <c r="DF1017" s="89"/>
      <c r="DG1017" s="89"/>
      <c r="DH1017" s="89"/>
      <c r="DI1017" s="100"/>
      <c r="DJ1017" s="100">
        <v>4.7440963855421687</v>
      </c>
      <c r="DK1017" s="100"/>
      <c r="DL1017" s="100">
        <v>4.3632530120481929</v>
      </c>
    </row>
    <row r="1018" spans="101:116">
      <c r="CW1018" s="89" t="s">
        <v>414</v>
      </c>
      <c r="CX1018" s="89" t="s">
        <v>618</v>
      </c>
      <c r="CY1018" s="89" t="s">
        <v>43</v>
      </c>
      <c r="CZ1018" s="89">
        <v>6080</v>
      </c>
      <c r="DA1018" s="89">
        <v>21853.88</v>
      </c>
      <c r="DB1018" s="89">
        <v>18848</v>
      </c>
      <c r="DC1018" s="89">
        <v>5340</v>
      </c>
      <c r="DD1018" s="89">
        <v>23626.14</v>
      </c>
      <c r="DE1018" s="89">
        <v>21794.94</v>
      </c>
      <c r="DF1018" s="89">
        <v>-12.171052631578947</v>
      </c>
      <c r="DG1018" s="89">
        <v>8.1095896929972984</v>
      </c>
      <c r="DH1018" s="89">
        <v>15.635292869269943</v>
      </c>
      <c r="DI1018" s="100">
        <v>3.5943881578947372</v>
      </c>
      <c r="DJ1018" s="100">
        <v>4.424370786516854</v>
      </c>
      <c r="DK1018" s="100">
        <v>3.1</v>
      </c>
      <c r="DL1018" s="100">
        <v>4.081449438202247</v>
      </c>
    </row>
    <row r="1019" spans="101:116">
      <c r="CW1019" s="89" t="s">
        <v>431</v>
      </c>
      <c r="CX1019" s="89" t="s">
        <v>432</v>
      </c>
      <c r="CY1019" s="89" t="s">
        <v>47</v>
      </c>
      <c r="CZ1019" s="89">
        <v>1260</v>
      </c>
      <c r="DA1019" s="89">
        <v>5820.78</v>
      </c>
      <c r="DB1019" s="89">
        <v>5178</v>
      </c>
      <c r="DC1019" s="89">
        <v>2352</v>
      </c>
      <c r="DD1019" s="89">
        <v>15636.86</v>
      </c>
      <c r="DE1019" s="89">
        <v>14336.34</v>
      </c>
      <c r="DF1019" s="89">
        <v>86.666666666666671</v>
      </c>
      <c r="DG1019" s="89">
        <v>168.63856733977238</v>
      </c>
      <c r="DH1019" s="89">
        <v>176.8702201622248</v>
      </c>
      <c r="DI1019" s="100">
        <v>4.6196666666666664</v>
      </c>
      <c r="DJ1019" s="100">
        <v>6.6483248299319726</v>
      </c>
      <c r="DK1019" s="100">
        <v>4.1095238095238091</v>
      </c>
      <c r="DL1019" s="100">
        <v>6.0953826530612245</v>
      </c>
    </row>
    <row r="1020" spans="101:116">
      <c r="CW1020" s="89" t="s">
        <v>431</v>
      </c>
      <c r="CX1020" s="89" t="s">
        <v>432</v>
      </c>
      <c r="CY1020" s="89" t="s">
        <v>133</v>
      </c>
      <c r="CZ1020" s="89">
        <v>5000</v>
      </c>
      <c r="DA1020" s="89">
        <v>27372.78</v>
      </c>
      <c r="DB1020" s="89">
        <v>23613.15</v>
      </c>
      <c r="DC1020" s="89"/>
      <c r="DD1020" s="89"/>
      <c r="DE1020" s="89"/>
      <c r="DF1020" s="89">
        <v>-100</v>
      </c>
      <c r="DG1020" s="89">
        <v>-100</v>
      </c>
      <c r="DH1020" s="89">
        <v>-100</v>
      </c>
      <c r="DI1020" s="100">
        <v>5.4745559999999998</v>
      </c>
      <c r="DJ1020" s="100"/>
      <c r="DK1020" s="100">
        <v>4.7226300000000005</v>
      </c>
      <c r="DL1020" s="100"/>
    </row>
    <row r="1021" spans="101:116">
      <c r="CW1021" s="89" t="s">
        <v>431</v>
      </c>
      <c r="CX1021" s="89" t="s">
        <v>432</v>
      </c>
      <c r="CY1021" s="89" t="s">
        <v>62</v>
      </c>
      <c r="CZ1021" s="89">
        <v>19090</v>
      </c>
      <c r="DA1021" s="89">
        <v>165401.5</v>
      </c>
      <c r="DB1021" s="89">
        <v>137272.85999999999</v>
      </c>
      <c r="DC1021" s="89"/>
      <c r="DD1021" s="89"/>
      <c r="DE1021" s="89"/>
      <c r="DF1021" s="89">
        <v>-100</v>
      </c>
      <c r="DG1021" s="89">
        <v>-100</v>
      </c>
      <c r="DH1021" s="89">
        <v>-100</v>
      </c>
      <c r="DI1021" s="100">
        <v>8.6643006809848089</v>
      </c>
      <c r="DJ1021" s="100"/>
      <c r="DK1021" s="100">
        <v>7.1908255631220523</v>
      </c>
      <c r="DL1021" s="100"/>
    </row>
    <row r="1022" spans="101:116">
      <c r="CW1022" s="89" t="s">
        <v>431</v>
      </c>
      <c r="CX1022" s="89" t="s">
        <v>432</v>
      </c>
      <c r="CY1022" s="89" t="s">
        <v>53</v>
      </c>
      <c r="CZ1022" s="89">
        <v>14844.12</v>
      </c>
      <c r="DA1022" s="89">
        <v>151018.6</v>
      </c>
      <c r="DB1022" s="89">
        <v>130951.91</v>
      </c>
      <c r="DC1022" s="89">
        <v>891</v>
      </c>
      <c r="DD1022" s="89">
        <v>6364.75</v>
      </c>
      <c r="DE1022" s="89">
        <v>5837.41</v>
      </c>
      <c r="DF1022" s="89">
        <v>-93.997623301347602</v>
      </c>
      <c r="DG1022" s="89">
        <v>-95.785452917720065</v>
      </c>
      <c r="DH1022" s="89">
        <v>-95.542325423126698</v>
      </c>
      <c r="DI1022" s="100">
        <v>10.173631040438908</v>
      </c>
      <c r="DJ1022" s="100">
        <v>7.14337822671156</v>
      </c>
      <c r="DK1022" s="100">
        <v>8.8218035154660566</v>
      </c>
      <c r="DL1022" s="100">
        <v>6.5515263748597077</v>
      </c>
    </row>
    <row r="1023" spans="101:116">
      <c r="CW1023" s="89" t="s">
        <v>431</v>
      </c>
      <c r="CX1023" s="89" t="s">
        <v>432</v>
      </c>
      <c r="CY1023" s="89" t="s">
        <v>55</v>
      </c>
      <c r="CZ1023" s="89">
        <v>2000</v>
      </c>
      <c r="DA1023" s="89">
        <v>12955.83</v>
      </c>
      <c r="DB1023" s="89">
        <v>10756.1</v>
      </c>
      <c r="DC1023" s="89"/>
      <c r="DD1023" s="89"/>
      <c r="DE1023" s="89"/>
      <c r="DF1023" s="89">
        <v>-100</v>
      </c>
      <c r="DG1023" s="89">
        <v>-100</v>
      </c>
      <c r="DH1023" s="89">
        <v>-100</v>
      </c>
      <c r="DI1023" s="100">
        <v>6.4779150000000003</v>
      </c>
      <c r="DJ1023" s="100"/>
      <c r="DK1023" s="100">
        <v>5.37805</v>
      </c>
      <c r="DL1023" s="100"/>
    </row>
    <row r="1024" spans="101:116">
      <c r="CW1024" s="89" t="s">
        <v>431</v>
      </c>
      <c r="CX1024" s="89" t="s">
        <v>432</v>
      </c>
      <c r="CY1024" s="89" t="s">
        <v>41</v>
      </c>
      <c r="CZ1024" s="89"/>
      <c r="DA1024" s="89"/>
      <c r="DB1024" s="89"/>
      <c r="DC1024" s="89">
        <v>9450</v>
      </c>
      <c r="DD1024" s="89">
        <v>59977.52</v>
      </c>
      <c r="DE1024" s="89">
        <v>55277.05</v>
      </c>
      <c r="DF1024" s="89"/>
      <c r="DG1024" s="89"/>
      <c r="DH1024" s="89"/>
      <c r="DI1024" s="100"/>
      <c r="DJ1024" s="100">
        <v>6.3468275132275132</v>
      </c>
      <c r="DK1024" s="100"/>
      <c r="DL1024" s="100">
        <v>5.8494232804232809</v>
      </c>
    </row>
    <row r="1025" spans="101:116">
      <c r="CW1025" s="89" t="s">
        <v>431</v>
      </c>
      <c r="CX1025" s="89" t="s">
        <v>432</v>
      </c>
      <c r="CY1025" s="89" t="s">
        <v>44</v>
      </c>
      <c r="CZ1025" s="89">
        <v>2340</v>
      </c>
      <c r="DA1025" s="89">
        <v>13051.87</v>
      </c>
      <c r="DB1025" s="89">
        <v>11091.6</v>
      </c>
      <c r="DC1025" s="89"/>
      <c r="DD1025" s="89"/>
      <c r="DE1025" s="89"/>
      <c r="DF1025" s="89">
        <v>-100</v>
      </c>
      <c r="DG1025" s="89">
        <v>-100</v>
      </c>
      <c r="DH1025" s="89">
        <v>-100</v>
      </c>
      <c r="DI1025" s="100">
        <v>5.5777222222222225</v>
      </c>
      <c r="DJ1025" s="100"/>
      <c r="DK1025" s="100">
        <v>4.74</v>
      </c>
      <c r="DL1025" s="100"/>
    </row>
    <row r="1026" spans="101:116">
      <c r="CW1026" s="89" t="s">
        <v>431</v>
      </c>
      <c r="CX1026" s="89" t="s">
        <v>432</v>
      </c>
      <c r="CY1026" s="89" t="s">
        <v>84</v>
      </c>
      <c r="CZ1026" s="89">
        <v>13990</v>
      </c>
      <c r="DA1026" s="89">
        <v>72546.16</v>
      </c>
      <c r="DB1026" s="89">
        <v>61143.17</v>
      </c>
      <c r="DC1026" s="89"/>
      <c r="DD1026" s="89"/>
      <c r="DE1026" s="89"/>
      <c r="DF1026" s="89">
        <v>-100</v>
      </c>
      <c r="DG1026" s="89">
        <v>-100</v>
      </c>
      <c r="DH1026" s="89">
        <v>-100</v>
      </c>
      <c r="DI1026" s="100">
        <v>5.1855725518227311</v>
      </c>
      <c r="DJ1026" s="100"/>
      <c r="DK1026" s="100">
        <v>4.3704910650464619</v>
      </c>
      <c r="DL1026" s="100"/>
    </row>
    <row r="1027" spans="101:116">
      <c r="CW1027" s="89" t="s">
        <v>431</v>
      </c>
      <c r="CX1027" s="89" t="s">
        <v>432</v>
      </c>
      <c r="CY1027" s="89" t="s">
        <v>525</v>
      </c>
      <c r="CZ1027" s="89">
        <v>1120</v>
      </c>
      <c r="DA1027" s="89">
        <v>5849.24</v>
      </c>
      <c r="DB1027" s="89">
        <v>5035.8599999999997</v>
      </c>
      <c r="DC1027" s="89"/>
      <c r="DD1027" s="89"/>
      <c r="DE1027" s="89"/>
      <c r="DF1027" s="89">
        <v>-100</v>
      </c>
      <c r="DG1027" s="89">
        <v>-100</v>
      </c>
      <c r="DH1027" s="89">
        <v>-100</v>
      </c>
      <c r="DI1027" s="100">
        <v>5.2225357142857138</v>
      </c>
      <c r="DJ1027" s="100"/>
      <c r="DK1027" s="100">
        <v>4.4963035714285713</v>
      </c>
      <c r="DL1027" s="100"/>
    </row>
    <row r="1028" spans="101:116">
      <c r="CW1028" s="89" t="s">
        <v>433</v>
      </c>
      <c r="CX1028" s="89" t="s">
        <v>625</v>
      </c>
      <c r="CY1028" s="89" t="s">
        <v>133</v>
      </c>
      <c r="CZ1028" s="89">
        <v>336</v>
      </c>
      <c r="DA1028" s="89">
        <v>3161.76</v>
      </c>
      <c r="DB1028" s="89">
        <v>2722.09</v>
      </c>
      <c r="DC1028" s="89"/>
      <c r="DD1028" s="89"/>
      <c r="DE1028" s="89"/>
      <c r="DF1028" s="89">
        <v>-100</v>
      </c>
      <c r="DG1028" s="89">
        <v>-100</v>
      </c>
      <c r="DH1028" s="89">
        <v>-100</v>
      </c>
      <c r="DI1028" s="100">
        <v>9.41</v>
      </c>
      <c r="DJ1028" s="100"/>
      <c r="DK1028" s="100">
        <v>8.1014583333333334</v>
      </c>
      <c r="DL1028" s="100"/>
    </row>
    <row r="1029" spans="101:116">
      <c r="CW1029" s="89" t="s">
        <v>433</v>
      </c>
      <c r="CX1029" s="89" t="s">
        <v>625</v>
      </c>
      <c r="CY1029" s="89" t="s">
        <v>53</v>
      </c>
      <c r="CZ1029" s="89"/>
      <c r="DA1029" s="89"/>
      <c r="DB1029" s="89"/>
      <c r="DC1029" s="89">
        <v>150</v>
      </c>
      <c r="DD1029" s="89">
        <v>1037.97</v>
      </c>
      <c r="DE1029" s="89">
        <v>952.87</v>
      </c>
      <c r="DF1029" s="89"/>
      <c r="DG1029" s="89"/>
      <c r="DH1029" s="89"/>
      <c r="DI1029" s="100"/>
      <c r="DJ1029" s="100">
        <v>6.9198000000000004</v>
      </c>
      <c r="DK1029" s="100"/>
      <c r="DL1029" s="100">
        <v>6.3524666666666665</v>
      </c>
    </row>
    <row r="1030" spans="101:116">
      <c r="CW1030" s="89" t="s">
        <v>433</v>
      </c>
      <c r="CX1030" s="89" t="s">
        <v>625</v>
      </c>
      <c r="CY1030" s="89" t="s">
        <v>55</v>
      </c>
      <c r="CZ1030" s="89"/>
      <c r="DA1030" s="89"/>
      <c r="DB1030" s="89"/>
      <c r="DC1030" s="89">
        <v>1920</v>
      </c>
      <c r="DD1030" s="89">
        <v>12142.29</v>
      </c>
      <c r="DE1030" s="89">
        <v>11146.8</v>
      </c>
      <c r="DF1030" s="89"/>
      <c r="DG1030" s="89"/>
      <c r="DH1030" s="89"/>
      <c r="DI1030" s="100"/>
      <c r="DJ1030" s="100">
        <v>6.3241093750000008</v>
      </c>
      <c r="DK1030" s="100"/>
      <c r="DL1030" s="100">
        <v>5.805625</v>
      </c>
    </row>
    <row r="1031" spans="101:116">
      <c r="CW1031" s="89" t="s">
        <v>433</v>
      </c>
      <c r="CX1031" s="89" t="s">
        <v>625</v>
      </c>
      <c r="CY1031" s="89" t="s">
        <v>42</v>
      </c>
      <c r="CZ1031" s="89"/>
      <c r="DA1031" s="89"/>
      <c r="DB1031" s="89"/>
      <c r="DC1031" s="89">
        <v>450</v>
      </c>
      <c r="DD1031" s="89">
        <v>3544.75</v>
      </c>
      <c r="DE1031" s="89">
        <v>3251.73</v>
      </c>
      <c r="DF1031" s="89"/>
      <c r="DG1031" s="89"/>
      <c r="DH1031" s="89"/>
      <c r="DI1031" s="100"/>
      <c r="DJ1031" s="100">
        <v>7.8772222222222226</v>
      </c>
      <c r="DK1031" s="100"/>
      <c r="DL1031" s="100">
        <v>7.2260666666666671</v>
      </c>
    </row>
    <row r="1032" spans="101:116">
      <c r="CW1032" s="89" t="s">
        <v>441</v>
      </c>
      <c r="CX1032" s="89" t="s">
        <v>307</v>
      </c>
      <c r="CY1032" s="89" t="s">
        <v>47</v>
      </c>
      <c r="CZ1032" s="89">
        <v>32</v>
      </c>
      <c r="DA1032" s="89">
        <v>366.71</v>
      </c>
      <c r="DB1032" s="89">
        <v>313.58999999999997</v>
      </c>
      <c r="DC1032" s="89">
        <v>439</v>
      </c>
      <c r="DD1032" s="89">
        <v>5216.17</v>
      </c>
      <c r="DE1032" s="89">
        <v>4796.66</v>
      </c>
      <c r="DF1032" s="89">
        <v>1271.875</v>
      </c>
      <c r="DG1032" s="89">
        <v>1322.4237135611247</v>
      </c>
      <c r="DH1032" s="89">
        <v>1429.5959692592239</v>
      </c>
      <c r="DI1032" s="100">
        <v>11.459687499999999</v>
      </c>
      <c r="DJ1032" s="100">
        <v>11.881936218678815</v>
      </c>
      <c r="DK1032" s="100">
        <v>9.7996874999999992</v>
      </c>
      <c r="DL1032" s="100">
        <v>10.926332574031891</v>
      </c>
    </row>
    <row r="1033" spans="101:116">
      <c r="CW1033" s="89" t="s">
        <v>441</v>
      </c>
      <c r="CX1033" s="89" t="s">
        <v>307</v>
      </c>
      <c r="CY1033" s="89" t="s">
        <v>134</v>
      </c>
      <c r="CZ1033" s="89"/>
      <c r="DA1033" s="89"/>
      <c r="DB1033" s="89"/>
      <c r="DC1033" s="89">
        <v>600</v>
      </c>
      <c r="DD1033" s="89">
        <v>8794.42</v>
      </c>
      <c r="DE1033" s="89">
        <v>8129.67</v>
      </c>
      <c r="DF1033" s="89"/>
      <c r="DG1033" s="89"/>
      <c r="DH1033" s="89"/>
      <c r="DI1033" s="100"/>
      <c r="DJ1033" s="100">
        <v>14.657366666666666</v>
      </c>
      <c r="DK1033" s="100"/>
      <c r="DL1033" s="100">
        <v>13.54945</v>
      </c>
    </row>
    <row r="1034" spans="101:116">
      <c r="CW1034" s="89" t="s">
        <v>441</v>
      </c>
      <c r="CX1034" s="89" t="s">
        <v>307</v>
      </c>
      <c r="CY1034" s="89" t="s">
        <v>62</v>
      </c>
      <c r="CZ1034" s="89">
        <v>4402.45</v>
      </c>
      <c r="DA1034" s="89">
        <v>60507.519999999997</v>
      </c>
      <c r="DB1034" s="89">
        <v>52109.14</v>
      </c>
      <c r="DC1034" s="89">
        <v>6942</v>
      </c>
      <c r="DD1034" s="89">
        <v>90446.52</v>
      </c>
      <c r="DE1034" s="89">
        <v>83144.97</v>
      </c>
      <c r="DF1034" s="89">
        <v>57.684925439244068</v>
      </c>
      <c r="DG1034" s="89">
        <v>49.479800196735894</v>
      </c>
      <c r="DH1034" s="89">
        <v>59.559282690138431</v>
      </c>
      <c r="DI1034" s="100">
        <v>13.744056150552533</v>
      </c>
      <c r="DJ1034" s="100">
        <v>13.028885047536734</v>
      </c>
      <c r="DK1034" s="100">
        <v>11.836395643334962</v>
      </c>
      <c r="DL1034" s="100">
        <v>11.97709161624892</v>
      </c>
    </row>
    <row r="1035" spans="101:116">
      <c r="CW1035" s="89" t="s">
        <v>441</v>
      </c>
      <c r="CX1035" s="89" t="s">
        <v>307</v>
      </c>
      <c r="CY1035" s="89" t="s">
        <v>53</v>
      </c>
      <c r="CZ1035" s="89">
        <v>15642</v>
      </c>
      <c r="DA1035" s="89">
        <v>200108.56</v>
      </c>
      <c r="DB1035" s="89">
        <v>170978.37</v>
      </c>
      <c r="DC1035" s="89">
        <v>19026</v>
      </c>
      <c r="DD1035" s="89">
        <v>235874.98</v>
      </c>
      <c r="DE1035" s="89">
        <v>216717.06</v>
      </c>
      <c r="DF1035" s="89">
        <v>21.634062140391254</v>
      </c>
      <c r="DG1035" s="89">
        <v>17.873508259716633</v>
      </c>
      <c r="DH1035" s="89">
        <v>26.751155716363421</v>
      </c>
      <c r="DI1035" s="100">
        <v>12.793029024421429</v>
      </c>
      <c r="DJ1035" s="100">
        <v>12.397507621150005</v>
      </c>
      <c r="DK1035" s="100">
        <v>10.93072305331799</v>
      </c>
      <c r="DL1035" s="100">
        <v>11.390573951434879</v>
      </c>
    </row>
    <row r="1036" spans="101:116">
      <c r="CW1036" s="89" t="s">
        <v>441</v>
      </c>
      <c r="CX1036" s="89" t="s">
        <v>307</v>
      </c>
      <c r="CY1036" s="89" t="s">
        <v>55</v>
      </c>
      <c r="CZ1036" s="89"/>
      <c r="DA1036" s="89"/>
      <c r="DB1036" s="89"/>
      <c r="DC1036" s="89">
        <v>1000</v>
      </c>
      <c r="DD1036" s="89">
        <v>11982.38</v>
      </c>
      <c r="DE1036" s="89">
        <v>11000</v>
      </c>
      <c r="DF1036" s="89"/>
      <c r="DG1036" s="89"/>
      <c r="DH1036" s="89"/>
      <c r="DI1036" s="100"/>
      <c r="DJ1036" s="100">
        <v>11.982379999999999</v>
      </c>
      <c r="DK1036" s="100"/>
      <c r="DL1036" s="100">
        <v>11</v>
      </c>
    </row>
    <row r="1037" spans="101:116">
      <c r="CW1037" s="89" t="s">
        <v>441</v>
      </c>
      <c r="CX1037" s="89" t="s">
        <v>307</v>
      </c>
      <c r="CY1037" s="89" t="s">
        <v>41</v>
      </c>
      <c r="CZ1037" s="89">
        <v>422501</v>
      </c>
      <c r="DA1037" s="89">
        <v>4692955.24</v>
      </c>
      <c r="DB1037" s="89">
        <v>4025245.9</v>
      </c>
      <c r="DC1037" s="89">
        <v>453826</v>
      </c>
      <c r="DD1037" s="89">
        <v>5174695.5</v>
      </c>
      <c r="DE1037" s="89">
        <v>4760471.1399999997</v>
      </c>
      <c r="DF1037" s="89">
        <v>7.4141836350683192</v>
      </c>
      <c r="DG1037" s="89">
        <v>10.265179090009811</v>
      </c>
      <c r="DH1037" s="89">
        <v>18.265349701989628</v>
      </c>
      <c r="DI1037" s="100">
        <v>11.107560076780883</v>
      </c>
      <c r="DJ1037" s="100">
        <v>11.402377783555812</v>
      </c>
      <c r="DK1037" s="100">
        <v>9.527186681214955</v>
      </c>
      <c r="DL1037" s="100">
        <v>10.489639509415502</v>
      </c>
    </row>
    <row r="1038" spans="101:116">
      <c r="CW1038" s="89" t="s">
        <v>441</v>
      </c>
      <c r="CX1038" s="89" t="s">
        <v>307</v>
      </c>
      <c r="CY1038" s="89" t="s">
        <v>44</v>
      </c>
      <c r="CZ1038" s="89">
        <v>826</v>
      </c>
      <c r="DA1038" s="89">
        <v>10383.66</v>
      </c>
      <c r="DB1038" s="89">
        <v>8966.0300000000007</v>
      </c>
      <c r="DC1038" s="89">
        <v>1250</v>
      </c>
      <c r="DD1038" s="89">
        <v>16125.56</v>
      </c>
      <c r="DE1038" s="89">
        <v>14782.13</v>
      </c>
      <c r="DF1038" s="89">
        <v>51.331719128329297</v>
      </c>
      <c r="DG1038" s="89">
        <v>55.29745773648213</v>
      </c>
      <c r="DH1038" s="89">
        <v>64.868174654780304</v>
      </c>
      <c r="DI1038" s="100">
        <v>12.571016949152542</v>
      </c>
      <c r="DJ1038" s="100">
        <v>12.900447999999999</v>
      </c>
      <c r="DK1038" s="100">
        <v>10.854757869249395</v>
      </c>
      <c r="DL1038" s="100">
        <v>11.825704</v>
      </c>
    </row>
    <row r="1039" spans="101:116">
      <c r="CW1039" s="89" t="s">
        <v>441</v>
      </c>
      <c r="CX1039" s="89" t="s">
        <v>307</v>
      </c>
      <c r="CY1039" s="89" t="s">
        <v>56</v>
      </c>
      <c r="CZ1039" s="89"/>
      <c r="DA1039" s="89"/>
      <c r="DB1039" s="89"/>
      <c r="DC1039" s="89">
        <v>120</v>
      </c>
      <c r="DD1039" s="89">
        <v>1274</v>
      </c>
      <c r="DE1039" s="89">
        <v>1170.19</v>
      </c>
      <c r="DF1039" s="89"/>
      <c r="DG1039" s="89"/>
      <c r="DH1039" s="89"/>
      <c r="DI1039" s="100"/>
      <c r="DJ1039" s="100">
        <v>10.616666666666667</v>
      </c>
      <c r="DK1039" s="100"/>
      <c r="DL1039" s="100">
        <v>9.7515833333333344</v>
      </c>
    </row>
    <row r="1040" spans="101:116">
      <c r="CW1040" s="89" t="s">
        <v>441</v>
      </c>
      <c r="CX1040" s="89" t="s">
        <v>307</v>
      </c>
      <c r="CY1040" s="89" t="s">
        <v>42</v>
      </c>
      <c r="CZ1040" s="89">
        <v>24159</v>
      </c>
      <c r="DA1040" s="89">
        <v>265732.67</v>
      </c>
      <c r="DB1040" s="89">
        <v>230184.88</v>
      </c>
      <c r="DC1040" s="89">
        <v>13560</v>
      </c>
      <c r="DD1040" s="89">
        <v>157217.79</v>
      </c>
      <c r="DE1040" s="89">
        <v>144817</v>
      </c>
      <c r="DF1040" s="89">
        <v>-43.871849000372535</v>
      </c>
      <c r="DG1040" s="89">
        <v>-40.836107957670386</v>
      </c>
      <c r="DH1040" s="89">
        <v>-37.086658341764235</v>
      </c>
      <c r="DI1040" s="100">
        <v>10.999324061426384</v>
      </c>
      <c r="DJ1040" s="100">
        <v>11.594232300884956</v>
      </c>
      <c r="DK1040" s="100">
        <v>9.5279142348607149</v>
      </c>
      <c r="DL1040" s="100">
        <v>10.6797197640118</v>
      </c>
    </row>
    <row r="1041" spans="101:116">
      <c r="CW1041" s="89" t="s">
        <v>441</v>
      </c>
      <c r="CX1041" s="89" t="s">
        <v>307</v>
      </c>
      <c r="CY1041" s="89" t="s">
        <v>66</v>
      </c>
      <c r="CZ1041" s="89">
        <v>310</v>
      </c>
      <c r="DA1041" s="89">
        <v>3534.98</v>
      </c>
      <c r="DB1041" s="89">
        <v>3037.97</v>
      </c>
      <c r="DC1041" s="89">
        <v>1004</v>
      </c>
      <c r="DD1041" s="89">
        <v>12626.24</v>
      </c>
      <c r="DE1041" s="89">
        <v>11611.58</v>
      </c>
      <c r="DF1041" s="89">
        <v>223.87096774193549</v>
      </c>
      <c r="DG1041" s="89">
        <v>257.17995575646819</v>
      </c>
      <c r="DH1041" s="89">
        <v>282.2150975816088</v>
      </c>
      <c r="DI1041" s="100">
        <v>11.403161290322581</v>
      </c>
      <c r="DJ1041" s="100">
        <v>12.57593625498008</v>
      </c>
      <c r="DK1041" s="100">
        <v>9.7999032258064513</v>
      </c>
      <c r="DL1041" s="100">
        <v>11.565318725099601</v>
      </c>
    </row>
    <row r="1042" spans="101:116">
      <c r="CW1042" s="89" t="s">
        <v>441</v>
      </c>
      <c r="CX1042" s="89" t="s">
        <v>307</v>
      </c>
      <c r="CY1042" s="89" t="s">
        <v>65</v>
      </c>
      <c r="CZ1042" s="89">
        <v>310</v>
      </c>
      <c r="DA1042" s="89">
        <v>3352.42</v>
      </c>
      <c r="DB1042" s="89">
        <v>2894.45</v>
      </c>
      <c r="DC1042" s="89">
        <v>270</v>
      </c>
      <c r="DD1042" s="89">
        <v>2859.2</v>
      </c>
      <c r="DE1042" s="89">
        <v>2628.82</v>
      </c>
      <c r="DF1042" s="89">
        <v>-12.903225806451612</v>
      </c>
      <c r="DG1042" s="89">
        <v>-14.712357043568534</v>
      </c>
      <c r="DH1042" s="89">
        <v>-9.17721846983018</v>
      </c>
      <c r="DI1042" s="100">
        <v>10.81425806451613</v>
      </c>
      <c r="DJ1042" s="100">
        <v>10.589629629629629</v>
      </c>
      <c r="DK1042" s="100">
        <v>9.3369354838709668</v>
      </c>
      <c r="DL1042" s="100">
        <v>9.7363703703703717</v>
      </c>
    </row>
    <row r="1043" spans="101:116">
      <c r="CW1043" s="89" t="s">
        <v>441</v>
      </c>
      <c r="CX1043" s="89" t="s">
        <v>307</v>
      </c>
      <c r="CY1043" s="89" t="s">
        <v>43</v>
      </c>
      <c r="CZ1043" s="89"/>
      <c r="DA1043" s="89"/>
      <c r="DB1043" s="89"/>
      <c r="DC1043" s="89">
        <v>10490</v>
      </c>
      <c r="DD1043" s="89">
        <v>113815.8</v>
      </c>
      <c r="DE1043" s="89">
        <v>104650.61</v>
      </c>
      <c r="DF1043" s="89"/>
      <c r="DG1043" s="89"/>
      <c r="DH1043" s="89"/>
      <c r="DI1043" s="100"/>
      <c r="DJ1043" s="100">
        <v>10.849933269780744</v>
      </c>
      <c r="DK1043" s="100"/>
      <c r="DL1043" s="100">
        <v>9.9762259294566249</v>
      </c>
    </row>
    <row r="1044" spans="101:116">
      <c r="CW1044" s="89" t="s">
        <v>452</v>
      </c>
      <c r="CX1044" s="89" t="s">
        <v>314</v>
      </c>
      <c r="CY1044" s="89" t="s">
        <v>47</v>
      </c>
      <c r="CZ1044" s="89">
        <v>5090</v>
      </c>
      <c r="DA1044" s="89">
        <v>58315.94</v>
      </c>
      <c r="DB1044" s="89">
        <v>49754.8</v>
      </c>
      <c r="DC1044" s="89">
        <v>7440</v>
      </c>
      <c r="DD1044" s="89">
        <v>69706.64</v>
      </c>
      <c r="DE1044" s="89">
        <v>63931.199999999997</v>
      </c>
      <c r="DF1044" s="89">
        <v>46.168958742632611</v>
      </c>
      <c r="DG1044" s="89">
        <v>19.532738390224004</v>
      </c>
      <c r="DH1044" s="89">
        <v>28.492527354144716</v>
      </c>
      <c r="DI1044" s="100">
        <v>11.456962671905698</v>
      </c>
      <c r="DJ1044" s="100">
        <v>9.369172043010753</v>
      </c>
      <c r="DK1044" s="100">
        <v>9.7750098231827121</v>
      </c>
      <c r="DL1044" s="100">
        <v>8.5929032258064506</v>
      </c>
    </row>
    <row r="1045" spans="101:116">
      <c r="CW1045" s="89" t="s">
        <v>452</v>
      </c>
      <c r="CX1045" s="89" t="s">
        <v>314</v>
      </c>
      <c r="CY1045" s="89" t="s">
        <v>93</v>
      </c>
      <c r="CZ1045" s="89"/>
      <c r="DA1045" s="89"/>
      <c r="DB1045" s="89"/>
      <c r="DC1045" s="89">
        <v>11385</v>
      </c>
      <c r="DD1045" s="89">
        <v>138141.29</v>
      </c>
      <c r="DE1045" s="89">
        <v>127773.7</v>
      </c>
      <c r="DF1045" s="89"/>
      <c r="DG1045" s="89"/>
      <c r="DH1045" s="89"/>
      <c r="DI1045" s="100"/>
      <c r="DJ1045" s="100">
        <v>12.133622310057094</v>
      </c>
      <c r="DK1045" s="100"/>
      <c r="DL1045" s="100">
        <v>11.222986385595082</v>
      </c>
    </row>
    <row r="1046" spans="101:116">
      <c r="CW1046" s="89" t="s">
        <v>452</v>
      </c>
      <c r="CX1046" s="89" t="s">
        <v>314</v>
      </c>
      <c r="CY1046" s="89" t="s">
        <v>133</v>
      </c>
      <c r="CZ1046" s="89">
        <v>495</v>
      </c>
      <c r="DA1046" s="89">
        <v>2752.2</v>
      </c>
      <c r="DB1046" s="89">
        <v>2369.4899999999998</v>
      </c>
      <c r="DC1046" s="89"/>
      <c r="DD1046" s="89"/>
      <c r="DE1046" s="89"/>
      <c r="DF1046" s="89">
        <v>-100</v>
      </c>
      <c r="DG1046" s="89">
        <v>-100</v>
      </c>
      <c r="DH1046" s="89">
        <v>-100</v>
      </c>
      <c r="DI1046" s="100">
        <v>5.56</v>
      </c>
      <c r="DJ1046" s="100"/>
      <c r="DK1046" s="100">
        <v>4.786848484848484</v>
      </c>
      <c r="DL1046" s="100"/>
    </row>
    <row r="1047" spans="101:116">
      <c r="CW1047" s="89" t="s">
        <v>452</v>
      </c>
      <c r="CX1047" s="89" t="s">
        <v>314</v>
      </c>
      <c r="CY1047" s="89" t="s">
        <v>134</v>
      </c>
      <c r="CZ1047" s="89">
        <v>500</v>
      </c>
      <c r="DA1047" s="89">
        <v>7807.25</v>
      </c>
      <c r="DB1047" s="89">
        <v>6747.02</v>
      </c>
      <c r="DC1047" s="89"/>
      <c r="DD1047" s="89"/>
      <c r="DE1047" s="89"/>
      <c r="DF1047" s="89">
        <v>-100</v>
      </c>
      <c r="DG1047" s="89">
        <v>-100</v>
      </c>
      <c r="DH1047" s="89">
        <v>-100</v>
      </c>
      <c r="DI1047" s="100">
        <v>15.6145</v>
      </c>
      <c r="DJ1047" s="100"/>
      <c r="DK1047" s="100">
        <v>13.49404</v>
      </c>
      <c r="DL1047" s="100"/>
    </row>
    <row r="1048" spans="101:116">
      <c r="CW1048" s="89" t="s">
        <v>452</v>
      </c>
      <c r="CX1048" s="89" t="s">
        <v>314</v>
      </c>
      <c r="CY1048" s="89" t="s">
        <v>62</v>
      </c>
      <c r="CZ1048" s="89">
        <v>10018</v>
      </c>
      <c r="DA1048" s="89">
        <v>140080</v>
      </c>
      <c r="DB1048" s="89">
        <v>120661.92</v>
      </c>
      <c r="DC1048" s="89">
        <v>28034.75</v>
      </c>
      <c r="DD1048" s="89">
        <v>453449.2</v>
      </c>
      <c r="DE1048" s="89">
        <v>416599.11</v>
      </c>
      <c r="DF1048" s="89">
        <v>179.84378119385107</v>
      </c>
      <c r="DG1048" s="89">
        <v>223.70731010850943</v>
      </c>
      <c r="DH1048" s="89">
        <v>245.26146277135322</v>
      </c>
      <c r="DI1048" s="100">
        <v>13.982830904372131</v>
      </c>
      <c r="DJ1048" s="100">
        <v>16.174540525597696</v>
      </c>
      <c r="DK1048" s="100">
        <v>12.044511878618486</v>
      </c>
      <c r="DL1048" s="100">
        <v>14.86009720079544</v>
      </c>
    </row>
    <row r="1049" spans="101:116">
      <c r="CW1049" s="89" t="s">
        <v>452</v>
      </c>
      <c r="CX1049" s="89" t="s">
        <v>314</v>
      </c>
      <c r="CY1049" s="89" t="s">
        <v>53</v>
      </c>
      <c r="CZ1049" s="89">
        <v>224569.21</v>
      </c>
      <c r="DA1049" s="89">
        <v>2930001.72</v>
      </c>
      <c r="DB1049" s="89">
        <v>2502184.86</v>
      </c>
      <c r="DC1049" s="89">
        <v>151003.20000000001</v>
      </c>
      <c r="DD1049" s="89">
        <v>1813875.04</v>
      </c>
      <c r="DE1049" s="89">
        <v>1669970.42</v>
      </c>
      <c r="DF1049" s="89">
        <v>-32.758725027353478</v>
      </c>
      <c r="DG1049" s="89">
        <v>-38.093038389069619</v>
      </c>
      <c r="DH1049" s="89">
        <v>-33.2595106502243</v>
      </c>
      <c r="DI1049" s="100">
        <v>13.047210345532232</v>
      </c>
      <c r="DJ1049" s="100">
        <v>12.012162921050679</v>
      </c>
      <c r="DK1049" s="100">
        <v>11.142154616832824</v>
      </c>
      <c r="DL1049" s="100">
        <v>11.059172388399714</v>
      </c>
    </row>
    <row r="1050" spans="101:116">
      <c r="CW1050" s="89" t="s">
        <v>452</v>
      </c>
      <c r="CX1050" s="89" t="s">
        <v>314</v>
      </c>
      <c r="CY1050" s="89" t="s">
        <v>55</v>
      </c>
      <c r="CZ1050" s="89">
        <v>16016</v>
      </c>
      <c r="DA1050" s="89">
        <v>218683.61</v>
      </c>
      <c r="DB1050" s="89">
        <v>184885.51</v>
      </c>
      <c r="DC1050" s="89">
        <v>37638</v>
      </c>
      <c r="DD1050" s="89">
        <v>451002.88</v>
      </c>
      <c r="DE1050" s="89">
        <v>415277.99</v>
      </c>
      <c r="DF1050" s="89">
        <v>135.0024975024975</v>
      </c>
      <c r="DG1050" s="89">
        <v>106.23533697838627</v>
      </c>
      <c r="DH1050" s="89">
        <v>124.61359465108974</v>
      </c>
      <c r="DI1050" s="100">
        <v>13.654071553446553</v>
      </c>
      <c r="DJ1050" s="100">
        <v>11.982647324512461</v>
      </c>
      <c r="DK1050" s="100">
        <v>11.543800574425575</v>
      </c>
      <c r="DL1050" s="100">
        <v>11.033476539667356</v>
      </c>
    </row>
    <row r="1051" spans="101:116">
      <c r="CW1051" s="89" t="s">
        <v>452</v>
      </c>
      <c r="CX1051" s="89" t="s">
        <v>314</v>
      </c>
      <c r="CY1051" s="89" t="s">
        <v>41</v>
      </c>
      <c r="CZ1051" s="89">
        <v>104150</v>
      </c>
      <c r="DA1051" s="89">
        <v>919107.39</v>
      </c>
      <c r="DB1051" s="89">
        <v>786267.66</v>
      </c>
      <c r="DC1051" s="89">
        <v>92835</v>
      </c>
      <c r="DD1051" s="89">
        <v>985342.26</v>
      </c>
      <c r="DE1051" s="89">
        <v>906445.71</v>
      </c>
      <c r="DF1051" s="89">
        <v>-10.864138262121939</v>
      </c>
      <c r="DG1051" s="89">
        <v>7.2064342775004775</v>
      </c>
      <c r="DH1051" s="89">
        <v>15.284623304995137</v>
      </c>
      <c r="DI1051" s="100">
        <v>8.8248429188670183</v>
      </c>
      <c r="DJ1051" s="100">
        <v>10.613909193730812</v>
      </c>
      <c r="DK1051" s="100">
        <v>7.5493774363898227</v>
      </c>
      <c r="DL1051" s="100">
        <v>9.7640513814832772</v>
      </c>
    </row>
    <row r="1052" spans="101:116">
      <c r="CW1052" s="89" t="s">
        <v>452</v>
      </c>
      <c r="CX1052" s="89" t="s">
        <v>314</v>
      </c>
      <c r="CY1052" s="89" t="s">
        <v>91</v>
      </c>
      <c r="CZ1052" s="89">
        <v>1065</v>
      </c>
      <c r="DA1052" s="89">
        <v>14876.2</v>
      </c>
      <c r="DB1052" s="89">
        <v>12855.92</v>
      </c>
      <c r="DC1052" s="89">
        <v>800</v>
      </c>
      <c r="DD1052" s="89">
        <v>10784</v>
      </c>
      <c r="DE1052" s="89">
        <v>9892.43</v>
      </c>
      <c r="DF1052" s="89">
        <v>-24.88262910798122</v>
      </c>
      <c r="DG1052" s="89">
        <v>-27.508369072747076</v>
      </c>
      <c r="DH1052" s="89">
        <v>-23.051559126067989</v>
      </c>
      <c r="DI1052" s="100">
        <v>13.968262910798122</v>
      </c>
      <c r="DJ1052" s="100">
        <v>13.48</v>
      </c>
      <c r="DK1052" s="100">
        <v>12.071286384976526</v>
      </c>
      <c r="DL1052" s="100">
        <v>12.3655375</v>
      </c>
    </row>
    <row r="1053" spans="101:116">
      <c r="CW1053" s="89" t="s">
        <v>452</v>
      </c>
      <c r="CX1053" s="89" t="s">
        <v>314</v>
      </c>
      <c r="CY1053" s="89" t="s">
        <v>60</v>
      </c>
      <c r="CZ1053" s="89">
        <v>5000</v>
      </c>
      <c r="DA1053" s="89">
        <v>58534.66</v>
      </c>
      <c r="DB1053" s="89">
        <v>50395</v>
      </c>
      <c r="DC1053" s="89">
        <v>2700</v>
      </c>
      <c r="DD1053" s="89">
        <v>26787.77</v>
      </c>
      <c r="DE1053" s="89">
        <v>24578.04</v>
      </c>
      <c r="DF1053" s="89">
        <v>-46</v>
      </c>
      <c r="DG1053" s="89">
        <v>-54.236054330887036</v>
      </c>
      <c r="DH1053" s="89">
        <v>-51.229209246949104</v>
      </c>
      <c r="DI1053" s="100">
        <v>11.706932</v>
      </c>
      <c r="DJ1053" s="100">
        <v>9.9213962962962956</v>
      </c>
      <c r="DK1053" s="100">
        <v>10.079000000000001</v>
      </c>
      <c r="DL1053" s="100">
        <v>9.1029777777777774</v>
      </c>
    </row>
    <row r="1054" spans="101:116">
      <c r="CW1054" s="89" t="s">
        <v>452</v>
      </c>
      <c r="CX1054" s="89" t="s">
        <v>314</v>
      </c>
      <c r="CY1054" s="89" t="s">
        <v>42</v>
      </c>
      <c r="CZ1054" s="89">
        <v>121216.2</v>
      </c>
      <c r="DA1054" s="89">
        <v>1253722.74</v>
      </c>
      <c r="DB1054" s="89">
        <v>1075249.3999999999</v>
      </c>
      <c r="DC1054" s="89">
        <v>60377.8</v>
      </c>
      <c r="DD1054" s="89">
        <v>616983.54</v>
      </c>
      <c r="DE1054" s="89">
        <v>567257.56000000006</v>
      </c>
      <c r="DF1054" s="89">
        <v>-50.189991106799248</v>
      </c>
      <c r="DG1054" s="89">
        <v>-50.787879942258996</v>
      </c>
      <c r="DH1054" s="89">
        <v>-47.24409425385403</v>
      </c>
      <c r="DI1054" s="100">
        <v>10.3428645676073</v>
      </c>
      <c r="DJ1054" s="100">
        <v>10.218715156895415</v>
      </c>
      <c r="DK1054" s="100">
        <v>8.870509057370219</v>
      </c>
      <c r="DL1054" s="100">
        <v>9.3951346355779783</v>
      </c>
    </row>
    <row r="1055" spans="101:116">
      <c r="CW1055" s="89" t="s">
        <v>452</v>
      </c>
      <c r="CX1055" s="89" t="s">
        <v>314</v>
      </c>
      <c r="CY1055" s="89" t="s">
        <v>70</v>
      </c>
      <c r="CZ1055" s="89"/>
      <c r="DA1055" s="89"/>
      <c r="DB1055" s="89"/>
      <c r="DC1055" s="89">
        <v>740</v>
      </c>
      <c r="DD1055" s="89">
        <v>4682.57</v>
      </c>
      <c r="DE1055" s="89">
        <v>4305.95</v>
      </c>
      <c r="DF1055" s="89"/>
      <c r="DG1055" s="89"/>
      <c r="DH1055" s="89"/>
      <c r="DI1055" s="100"/>
      <c r="DJ1055" s="100">
        <v>6.3277972972972973</v>
      </c>
      <c r="DK1055" s="100"/>
      <c r="DL1055" s="100">
        <v>5.8188513513513511</v>
      </c>
    </row>
    <row r="1056" spans="101:116">
      <c r="CW1056" s="89" t="s">
        <v>452</v>
      </c>
      <c r="CX1056" s="89" t="s">
        <v>314</v>
      </c>
      <c r="CY1056" s="89" t="s">
        <v>525</v>
      </c>
      <c r="CZ1056" s="89">
        <v>560</v>
      </c>
      <c r="DA1056" s="89">
        <v>5168.67</v>
      </c>
      <c r="DB1056" s="89">
        <v>4449.93</v>
      </c>
      <c r="DC1056" s="89"/>
      <c r="DD1056" s="89"/>
      <c r="DE1056" s="89"/>
      <c r="DF1056" s="89">
        <v>-100</v>
      </c>
      <c r="DG1056" s="89">
        <v>-100</v>
      </c>
      <c r="DH1056" s="89">
        <v>-100</v>
      </c>
      <c r="DI1056" s="100">
        <v>9.229767857142857</v>
      </c>
      <c r="DJ1056" s="100"/>
      <c r="DK1056" s="100">
        <v>7.9463035714285724</v>
      </c>
      <c r="DL1056" s="100"/>
    </row>
    <row r="1057" spans="101:132">
      <c r="CW1057" s="89" t="s">
        <v>452</v>
      </c>
      <c r="CX1057" s="89" t="s">
        <v>314</v>
      </c>
      <c r="CY1057" s="89" t="s">
        <v>43</v>
      </c>
      <c r="CZ1057" s="89"/>
      <c r="DA1057" s="89"/>
      <c r="DB1057" s="89"/>
      <c r="DC1057" s="89">
        <v>190</v>
      </c>
      <c r="DD1057" s="89">
        <v>2463.63</v>
      </c>
      <c r="DE1057" s="89">
        <v>2273.2399999999998</v>
      </c>
      <c r="DF1057" s="89"/>
      <c r="DG1057" s="89"/>
      <c r="DH1057" s="89"/>
      <c r="DI1057" s="100"/>
      <c r="DJ1057" s="100">
        <v>12.966473684210527</v>
      </c>
      <c r="DK1057" s="100"/>
      <c r="DL1057" s="100">
        <v>11.964421052631577</v>
      </c>
    </row>
    <row r="1058" spans="101:132">
      <c r="CW1058" s="89" t="s">
        <v>317</v>
      </c>
      <c r="CX1058" s="89" t="s">
        <v>318</v>
      </c>
      <c r="CY1058" s="89" t="s">
        <v>42</v>
      </c>
      <c r="CZ1058" s="89"/>
      <c r="DA1058" s="89"/>
      <c r="DB1058" s="89"/>
      <c r="DC1058" s="89">
        <v>11408</v>
      </c>
      <c r="DD1058" s="89">
        <v>45486.22</v>
      </c>
      <c r="DE1058" s="89">
        <v>41880.959999999999</v>
      </c>
      <c r="DF1058" s="89"/>
      <c r="DG1058" s="89"/>
      <c r="DH1058" s="89"/>
      <c r="DI1058" s="100"/>
      <c r="DJ1058" s="100">
        <v>3.9872212482468443</v>
      </c>
      <c r="DK1058" s="100"/>
      <c r="DL1058" s="100">
        <v>3.6711921458625527</v>
      </c>
    </row>
    <row r="1059" spans="101:132">
      <c r="CW1059" s="89" t="s">
        <v>317</v>
      </c>
      <c r="CX1059" s="89" t="s">
        <v>318</v>
      </c>
      <c r="CY1059" s="89" t="s">
        <v>151</v>
      </c>
      <c r="CZ1059" s="89">
        <v>136.80000000000001</v>
      </c>
      <c r="DA1059" s="89">
        <v>760.66</v>
      </c>
      <c r="DB1059" s="89">
        <v>644.08000000000004</v>
      </c>
      <c r="DC1059" s="89"/>
      <c r="DD1059" s="89"/>
      <c r="DE1059" s="89"/>
      <c r="DF1059" s="89">
        <v>-100</v>
      </c>
      <c r="DG1059" s="89">
        <v>-100</v>
      </c>
      <c r="DH1059" s="89">
        <v>-100</v>
      </c>
      <c r="DI1059" s="100">
        <v>5.5603801169590632</v>
      </c>
      <c r="DJ1059" s="100"/>
      <c r="DK1059" s="100">
        <v>4.708187134502924</v>
      </c>
      <c r="DL1059" s="100"/>
    </row>
    <row r="1060" spans="101:132">
      <c r="DM1060" s="89" t="s">
        <v>412</v>
      </c>
      <c r="DN1060" s="89" t="s">
        <v>413</v>
      </c>
      <c r="DO1060" s="89" t="s">
        <v>47</v>
      </c>
      <c r="DP1060" s="89">
        <v>23586</v>
      </c>
      <c r="DQ1060" s="89">
        <v>120418.31</v>
      </c>
      <c r="DR1060" s="89">
        <v>103697.01</v>
      </c>
      <c r="DS1060" s="89">
        <v>46412</v>
      </c>
      <c r="DT1060" s="89">
        <v>219244.72</v>
      </c>
      <c r="DU1060" s="89">
        <v>201601.61</v>
      </c>
      <c r="DV1060" s="89">
        <v>96.777749512422631</v>
      </c>
      <c r="DW1060" s="89">
        <v>82.069255082553482</v>
      </c>
      <c r="DX1060" s="89">
        <v>94.414101235898713</v>
      </c>
      <c r="DY1060" s="100">
        <v>5.105499448825574</v>
      </c>
      <c r="DZ1060" s="100">
        <v>4.723880031026459</v>
      </c>
      <c r="EA1060" s="100">
        <v>4.3965492241160007</v>
      </c>
      <c r="EB1060" s="100">
        <v>4.3437389037317935</v>
      </c>
    </row>
    <row r="1061" spans="101:132">
      <c r="DM1061" s="89" t="s">
        <v>412</v>
      </c>
      <c r="DN1061" s="89" t="s">
        <v>413</v>
      </c>
      <c r="DO1061" s="89" t="s">
        <v>86</v>
      </c>
      <c r="DP1061" s="89"/>
      <c r="DQ1061" s="89"/>
      <c r="DR1061" s="89"/>
      <c r="DS1061" s="89">
        <v>5682</v>
      </c>
      <c r="DT1061" s="89">
        <v>28308.79</v>
      </c>
      <c r="DU1061" s="89">
        <v>26034.400000000001</v>
      </c>
      <c r="DV1061" s="89"/>
      <c r="DW1061" s="89"/>
      <c r="DX1061" s="89"/>
      <c r="DY1061" s="100"/>
      <c r="DZ1061" s="100">
        <v>4.9821876099964806</v>
      </c>
      <c r="EA1061" s="100"/>
      <c r="EB1061" s="100">
        <v>4.5819077789510736</v>
      </c>
    </row>
    <row r="1062" spans="101:132">
      <c r="DM1062" s="89" t="s">
        <v>412</v>
      </c>
      <c r="DN1062" s="89" t="s">
        <v>413</v>
      </c>
      <c r="DO1062" s="89" t="s">
        <v>59</v>
      </c>
      <c r="DP1062" s="89"/>
      <c r="DQ1062" s="89"/>
      <c r="DR1062" s="89"/>
      <c r="DS1062" s="89">
        <v>750</v>
      </c>
      <c r="DT1062" s="89">
        <v>4412.09</v>
      </c>
      <c r="DU1062" s="89">
        <v>4070.5</v>
      </c>
      <c r="DV1062" s="89"/>
      <c r="DW1062" s="89"/>
      <c r="DX1062" s="89"/>
      <c r="DY1062" s="100"/>
      <c r="DZ1062" s="100">
        <v>5.8827866666666671</v>
      </c>
      <c r="EA1062" s="100"/>
      <c r="EB1062" s="100">
        <v>5.4273333333333333</v>
      </c>
    </row>
    <row r="1063" spans="101:132">
      <c r="DM1063" s="89" t="s">
        <v>412</v>
      </c>
      <c r="DN1063" s="89" t="s">
        <v>413</v>
      </c>
      <c r="DO1063" s="89" t="s">
        <v>134</v>
      </c>
      <c r="DP1063" s="89">
        <v>39100</v>
      </c>
      <c r="DQ1063" s="89">
        <v>261563.93</v>
      </c>
      <c r="DR1063" s="89">
        <v>223928.85</v>
      </c>
      <c r="DS1063" s="89">
        <v>68460</v>
      </c>
      <c r="DT1063" s="89">
        <v>380822.15</v>
      </c>
      <c r="DU1063" s="89">
        <v>350369.34</v>
      </c>
      <c r="DV1063" s="89">
        <v>75.089514066496164</v>
      </c>
      <c r="DW1063" s="89">
        <v>45.594291231210683</v>
      </c>
      <c r="DX1063" s="89">
        <v>56.464582388557801</v>
      </c>
      <c r="DY1063" s="100">
        <v>6.6896145780051146</v>
      </c>
      <c r="DZ1063" s="100">
        <v>5.5626957347356125</v>
      </c>
      <c r="EA1063" s="100">
        <v>5.7270805626598467</v>
      </c>
      <c r="EB1063" s="100">
        <v>5.1178694127957938</v>
      </c>
    </row>
    <row r="1064" spans="101:132">
      <c r="DM1064" s="89" t="s">
        <v>412</v>
      </c>
      <c r="DN1064" s="89" t="s">
        <v>413</v>
      </c>
      <c r="DO1064" s="89" t="s">
        <v>62</v>
      </c>
      <c r="DP1064" s="89">
        <v>116716.41</v>
      </c>
      <c r="DQ1064" s="89">
        <v>830117.86</v>
      </c>
      <c r="DR1064" s="89">
        <v>712905.31</v>
      </c>
      <c r="DS1064" s="89">
        <v>151590</v>
      </c>
      <c r="DT1064" s="89">
        <v>876990.8</v>
      </c>
      <c r="DU1064" s="89">
        <v>806440.84</v>
      </c>
      <c r="DV1064" s="89">
        <v>29.878909058289228</v>
      </c>
      <c r="DW1064" s="89">
        <v>5.6465403599435939</v>
      </c>
      <c r="DX1064" s="89">
        <v>13.120330103867497</v>
      </c>
      <c r="DY1064" s="100">
        <v>7.1122634769181126</v>
      </c>
      <c r="DZ1064" s="100">
        <v>5.7852813510125998</v>
      </c>
      <c r="EA1064" s="100">
        <v>6.1080126607732366</v>
      </c>
      <c r="EB1064" s="100">
        <v>5.3198815225278713</v>
      </c>
    </row>
    <row r="1065" spans="101:132">
      <c r="DM1065" s="89" t="s">
        <v>412</v>
      </c>
      <c r="DN1065" s="89" t="s">
        <v>413</v>
      </c>
      <c r="DO1065" s="89" t="s">
        <v>53</v>
      </c>
      <c r="DP1065" s="89">
        <v>158249.67000000001</v>
      </c>
      <c r="DQ1065" s="89">
        <v>835928.09</v>
      </c>
      <c r="DR1065" s="89">
        <v>718677.02</v>
      </c>
      <c r="DS1065" s="89">
        <v>237228.28</v>
      </c>
      <c r="DT1065" s="89">
        <v>1214310.33</v>
      </c>
      <c r="DU1065" s="89">
        <v>1116283.5900000001</v>
      </c>
      <c r="DV1065" s="89">
        <v>49.907598543491417</v>
      </c>
      <c r="DW1065" s="89">
        <v>45.264927034573041</v>
      </c>
      <c r="DX1065" s="89">
        <v>55.3247924916258</v>
      </c>
      <c r="DY1065" s="100">
        <v>5.2823370184595007</v>
      </c>
      <c r="DZ1065" s="100">
        <v>5.1187418717532331</v>
      </c>
      <c r="EA1065" s="100">
        <v>4.5414124402281528</v>
      </c>
      <c r="EB1065" s="100">
        <v>4.7055249483746211</v>
      </c>
    </row>
    <row r="1066" spans="101:132">
      <c r="DM1066" s="89" t="s">
        <v>412</v>
      </c>
      <c r="DN1066" s="89" t="s">
        <v>413</v>
      </c>
      <c r="DO1066" s="89" t="s">
        <v>81</v>
      </c>
      <c r="DP1066" s="89"/>
      <c r="DQ1066" s="89"/>
      <c r="DR1066" s="89"/>
      <c r="DS1066" s="89">
        <v>2122</v>
      </c>
      <c r="DT1066" s="89">
        <v>11370.32</v>
      </c>
      <c r="DU1066" s="89">
        <v>10460.15</v>
      </c>
      <c r="DV1066" s="89"/>
      <c r="DW1066" s="89"/>
      <c r="DX1066" s="89"/>
      <c r="DY1066" s="100"/>
      <c r="DZ1066" s="100">
        <v>5.3583034872761548</v>
      </c>
      <c r="EA1066" s="100"/>
      <c r="EB1066" s="100">
        <v>4.929382657869934</v>
      </c>
    </row>
    <row r="1067" spans="101:132">
      <c r="DM1067" s="89" t="s">
        <v>412</v>
      </c>
      <c r="DN1067" s="89" t="s">
        <v>413</v>
      </c>
      <c r="DO1067" s="89" t="s">
        <v>672</v>
      </c>
      <c r="DP1067" s="89"/>
      <c r="DQ1067" s="89"/>
      <c r="DR1067" s="89"/>
      <c r="DS1067" s="89">
        <v>1490</v>
      </c>
      <c r="DT1067" s="89">
        <v>7396.42</v>
      </c>
      <c r="DU1067" s="89">
        <v>6834.96</v>
      </c>
      <c r="DV1067" s="89"/>
      <c r="DW1067" s="89"/>
      <c r="DX1067" s="89"/>
      <c r="DY1067" s="100"/>
      <c r="DZ1067" s="100">
        <v>4.964040268456376</v>
      </c>
      <c r="EA1067" s="100"/>
      <c r="EB1067" s="100">
        <v>4.5872214765100674</v>
      </c>
    </row>
    <row r="1068" spans="101:132">
      <c r="DM1068" s="89" t="s">
        <v>412</v>
      </c>
      <c r="DN1068" s="89" t="s">
        <v>413</v>
      </c>
      <c r="DO1068" s="89" t="s">
        <v>41</v>
      </c>
      <c r="DP1068" s="89">
        <v>428544</v>
      </c>
      <c r="DQ1068" s="89">
        <v>2424477.2599999998</v>
      </c>
      <c r="DR1068" s="89">
        <v>2082414.74</v>
      </c>
      <c r="DS1068" s="89">
        <v>378277</v>
      </c>
      <c r="DT1068" s="89">
        <v>2144864.75</v>
      </c>
      <c r="DU1068" s="89">
        <v>1973794.92</v>
      </c>
      <c r="DV1068" s="89">
        <v>-11.729717368578255</v>
      </c>
      <c r="DW1068" s="89">
        <v>-11.532898848471765</v>
      </c>
      <c r="DX1068" s="89">
        <v>-5.216051246352591</v>
      </c>
      <c r="DY1068" s="100">
        <v>5.657475685110513</v>
      </c>
      <c r="DZ1068" s="100">
        <v>5.6700903041950736</v>
      </c>
      <c r="EA1068" s="100">
        <v>4.8592787205047792</v>
      </c>
      <c r="EB1068" s="100">
        <v>5.2178560155653129</v>
      </c>
    </row>
    <row r="1069" spans="101:132">
      <c r="DM1069" s="89" t="s">
        <v>412</v>
      </c>
      <c r="DN1069" s="89" t="s">
        <v>413</v>
      </c>
      <c r="DO1069" s="89" t="s">
        <v>44</v>
      </c>
      <c r="DP1069" s="89">
        <v>270626.40000000002</v>
      </c>
      <c r="DQ1069" s="89">
        <v>1340975.06</v>
      </c>
      <c r="DR1069" s="89">
        <v>1152684.73</v>
      </c>
      <c r="DS1069" s="89">
        <v>219780</v>
      </c>
      <c r="DT1069" s="89">
        <v>1081471.8899999999</v>
      </c>
      <c r="DU1069" s="89">
        <v>995656.32</v>
      </c>
      <c r="DV1069" s="89">
        <v>-18.788410886742763</v>
      </c>
      <c r="DW1069" s="89">
        <v>-19.351826722265823</v>
      </c>
      <c r="DX1069" s="89">
        <v>-13.622841173579184</v>
      </c>
      <c r="DY1069" s="100">
        <v>4.9550785141434828</v>
      </c>
      <c r="DZ1069" s="100">
        <v>4.92070202020202</v>
      </c>
      <c r="EA1069" s="100">
        <v>4.2593210788008848</v>
      </c>
      <c r="EB1069" s="100">
        <v>4.5302407862407863</v>
      </c>
    </row>
    <row r="1070" spans="101:132">
      <c r="DM1070" s="89" t="s">
        <v>412</v>
      </c>
      <c r="DN1070" s="89" t="s">
        <v>413</v>
      </c>
      <c r="DO1070" s="89" t="s">
        <v>56</v>
      </c>
      <c r="DP1070" s="89">
        <v>10900</v>
      </c>
      <c r="DQ1070" s="89">
        <v>59934.95</v>
      </c>
      <c r="DR1070" s="89">
        <v>51991.89</v>
      </c>
      <c r="DS1070" s="89">
        <v>43991</v>
      </c>
      <c r="DT1070" s="89">
        <v>241788.89</v>
      </c>
      <c r="DU1070" s="89">
        <v>222582.36</v>
      </c>
      <c r="DV1070" s="89">
        <v>303.58715596330273</v>
      </c>
      <c r="DW1070" s="89">
        <v>303.41885661037509</v>
      </c>
      <c r="DX1070" s="89">
        <v>328.10976865815024</v>
      </c>
      <c r="DY1070" s="100">
        <v>5.4986192660550453</v>
      </c>
      <c r="DZ1070" s="100">
        <v>5.4963262940146853</v>
      </c>
      <c r="EA1070" s="100">
        <v>4.7698981651376142</v>
      </c>
      <c r="EB1070" s="100">
        <v>5.0597249437384919</v>
      </c>
    </row>
    <row r="1071" spans="101:132">
      <c r="DM1071" s="89" t="s">
        <v>412</v>
      </c>
      <c r="DN1071" s="89" t="s">
        <v>413</v>
      </c>
      <c r="DO1071" s="89" t="s">
        <v>42</v>
      </c>
      <c r="DP1071" s="89">
        <v>335760</v>
      </c>
      <c r="DQ1071" s="89">
        <v>1617317.84</v>
      </c>
      <c r="DR1071" s="89">
        <v>1388703.29</v>
      </c>
      <c r="DS1071" s="89">
        <v>356010</v>
      </c>
      <c r="DT1071" s="89">
        <v>1693322.84</v>
      </c>
      <c r="DU1071" s="89">
        <v>1559961.14</v>
      </c>
      <c r="DV1071" s="89">
        <v>6.0310936383130809</v>
      </c>
      <c r="DW1071" s="89">
        <v>4.6994473269397679</v>
      </c>
      <c r="DX1071" s="89">
        <v>12.332213168444344</v>
      </c>
      <c r="DY1071" s="100">
        <v>4.8168865856564214</v>
      </c>
      <c r="DZ1071" s="100">
        <v>4.7563912249655909</v>
      </c>
      <c r="EA1071" s="100">
        <v>4.1359997915177509</v>
      </c>
      <c r="EB1071" s="100">
        <v>4.3817902306114993</v>
      </c>
    </row>
    <row r="1072" spans="101:132">
      <c r="DM1072" s="89" t="s">
        <v>412</v>
      </c>
      <c r="DN1072" s="89" t="s">
        <v>413</v>
      </c>
      <c r="DO1072" s="89" t="s">
        <v>98</v>
      </c>
      <c r="DP1072" s="89">
        <v>8460</v>
      </c>
      <c r="DQ1072" s="89">
        <v>52919.94</v>
      </c>
      <c r="DR1072" s="89">
        <v>45502.37</v>
      </c>
      <c r="DS1072" s="89">
        <v>6600</v>
      </c>
      <c r="DT1072" s="89">
        <v>34782.92</v>
      </c>
      <c r="DU1072" s="89">
        <v>31961.13</v>
      </c>
      <c r="DV1072" s="89">
        <v>-21.98581560283688</v>
      </c>
      <c r="DW1072" s="89">
        <v>-34.272563423163376</v>
      </c>
      <c r="DX1072" s="89">
        <v>-29.759416927074351</v>
      </c>
      <c r="DY1072" s="100">
        <v>6.2553120567375888</v>
      </c>
      <c r="DZ1072" s="100">
        <v>5.2701393939393935</v>
      </c>
      <c r="EA1072" s="100">
        <v>5.3785307328605203</v>
      </c>
      <c r="EB1072" s="100">
        <v>4.8425954545454548</v>
      </c>
    </row>
    <row r="1073" spans="117:132">
      <c r="DM1073" s="89" t="s">
        <v>412</v>
      </c>
      <c r="DN1073" s="89" t="s">
        <v>413</v>
      </c>
      <c r="DO1073" s="89" t="s">
        <v>61</v>
      </c>
      <c r="DP1073" s="89">
        <v>8320</v>
      </c>
      <c r="DQ1073" s="89">
        <v>45265.61</v>
      </c>
      <c r="DR1073" s="89">
        <v>38984.78</v>
      </c>
      <c r="DS1073" s="89">
        <v>10886</v>
      </c>
      <c r="DT1073" s="89">
        <v>63659.96</v>
      </c>
      <c r="DU1073" s="89">
        <v>58565.8</v>
      </c>
      <c r="DV1073" s="89">
        <v>30.841346153846153</v>
      </c>
      <c r="DW1073" s="89">
        <v>40.636478774946362</v>
      </c>
      <c r="DX1073" s="89">
        <v>50.227345133151978</v>
      </c>
      <c r="DY1073" s="100">
        <v>5.440578125</v>
      </c>
      <c r="DZ1073" s="100">
        <v>5.8478743340069812</v>
      </c>
      <c r="EA1073" s="100">
        <v>4.6856706730769231</v>
      </c>
      <c r="EB1073" s="100">
        <v>5.3799191622267131</v>
      </c>
    </row>
    <row r="1074" spans="117:132">
      <c r="DM1074" s="89" t="s">
        <v>412</v>
      </c>
      <c r="DN1074" s="89" t="s">
        <v>413</v>
      </c>
      <c r="DO1074" s="89" t="s">
        <v>49</v>
      </c>
      <c r="DP1074" s="89">
        <v>13260</v>
      </c>
      <c r="DQ1074" s="89">
        <v>80331.740000000005</v>
      </c>
      <c r="DR1074" s="89">
        <v>68649.350000000006</v>
      </c>
      <c r="DS1074" s="89">
        <v>81570</v>
      </c>
      <c r="DT1074" s="89">
        <v>595551.4</v>
      </c>
      <c r="DU1074" s="89">
        <v>547756.12</v>
      </c>
      <c r="DV1074" s="89">
        <v>515.15837104072398</v>
      </c>
      <c r="DW1074" s="89">
        <v>641.36499470819376</v>
      </c>
      <c r="DX1074" s="89">
        <v>697.90430645009747</v>
      </c>
      <c r="DY1074" s="100">
        <v>6.0582006033182507</v>
      </c>
      <c r="DZ1074" s="100">
        <v>7.3011082505823222</v>
      </c>
      <c r="EA1074" s="100">
        <v>5.1771757164404226</v>
      </c>
      <c r="EB1074" s="100">
        <v>6.7151663601814393</v>
      </c>
    </row>
    <row r="1075" spans="117:132">
      <c r="DM1075" s="89" t="s">
        <v>412</v>
      </c>
      <c r="DN1075" s="89" t="s">
        <v>413</v>
      </c>
      <c r="DO1075" s="89" t="s">
        <v>94</v>
      </c>
      <c r="DP1075" s="89">
        <v>36160</v>
      </c>
      <c r="DQ1075" s="89">
        <v>173331.22</v>
      </c>
      <c r="DR1075" s="89">
        <v>147603.79</v>
      </c>
      <c r="DS1075" s="89"/>
      <c r="DT1075" s="89"/>
      <c r="DU1075" s="89"/>
      <c r="DV1075" s="89">
        <v>-100</v>
      </c>
      <c r="DW1075" s="89">
        <v>-100</v>
      </c>
      <c r="DX1075" s="89">
        <v>-100</v>
      </c>
      <c r="DY1075" s="100">
        <v>4.7934518805309736</v>
      </c>
      <c r="DZ1075" s="100"/>
      <c r="EA1075" s="100">
        <v>4.0819632190265489</v>
      </c>
      <c r="EB1075" s="100"/>
    </row>
    <row r="1076" spans="117:132">
      <c r="DM1076" s="89" t="s">
        <v>412</v>
      </c>
      <c r="DN1076" s="89" t="s">
        <v>413</v>
      </c>
      <c r="DO1076" s="89" t="s">
        <v>69</v>
      </c>
      <c r="DP1076" s="89">
        <v>12660</v>
      </c>
      <c r="DQ1076" s="89">
        <v>69855.41</v>
      </c>
      <c r="DR1076" s="89">
        <v>60884.12</v>
      </c>
      <c r="DS1076" s="89">
        <v>31614</v>
      </c>
      <c r="DT1076" s="89">
        <v>178942.03</v>
      </c>
      <c r="DU1076" s="89">
        <v>165774.57999999999</v>
      </c>
      <c r="DV1076" s="89">
        <v>149.71563981042655</v>
      </c>
      <c r="DW1076" s="89">
        <v>156.16058942321001</v>
      </c>
      <c r="DX1076" s="89">
        <v>172.2788470951046</v>
      </c>
      <c r="DY1076" s="100">
        <v>5.5178048973143765</v>
      </c>
      <c r="DZ1076" s="100">
        <v>5.6602147782627945</v>
      </c>
      <c r="EA1076" s="100">
        <v>4.8091721958925753</v>
      </c>
      <c r="EB1076" s="100">
        <v>5.2437078509521093</v>
      </c>
    </row>
    <row r="1077" spans="117:132">
      <c r="DM1077" s="89" t="s">
        <v>412</v>
      </c>
      <c r="DN1077" s="89" t="s">
        <v>413</v>
      </c>
      <c r="DO1077" s="89" t="s">
        <v>70</v>
      </c>
      <c r="DP1077" s="89">
        <v>2760</v>
      </c>
      <c r="DQ1077" s="89">
        <v>14968.99</v>
      </c>
      <c r="DR1077" s="89">
        <v>12841.42</v>
      </c>
      <c r="DS1077" s="89">
        <v>3078</v>
      </c>
      <c r="DT1077" s="89">
        <v>17579.38</v>
      </c>
      <c r="DU1077" s="89">
        <v>16168.84</v>
      </c>
      <c r="DV1077" s="89">
        <v>11.521739130434783</v>
      </c>
      <c r="DW1077" s="89">
        <v>17.438651505545806</v>
      </c>
      <c r="DX1077" s="89">
        <v>25.911620365971988</v>
      </c>
      <c r="DY1077" s="100">
        <v>5.4235471014492749</v>
      </c>
      <c r="DZ1077" s="100">
        <v>5.7112995451591946</v>
      </c>
      <c r="EA1077" s="100">
        <v>4.6526884057971012</v>
      </c>
      <c r="EB1077" s="100">
        <v>5.2530344379467184</v>
      </c>
    </row>
    <row r="1078" spans="117:132">
      <c r="DM1078" s="89" t="s">
        <v>412</v>
      </c>
      <c r="DN1078" s="89" t="s">
        <v>413</v>
      </c>
      <c r="DO1078" s="89" t="s">
        <v>66</v>
      </c>
      <c r="DP1078" s="89">
        <v>169694</v>
      </c>
      <c r="DQ1078" s="89">
        <v>816607.5</v>
      </c>
      <c r="DR1078" s="89">
        <v>700801.37</v>
      </c>
      <c r="DS1078" s="89">
        <v>147442</v>
      </c>
      <c r="DT1078" s="89">
        <v>757342.3</v>
      </c>
      <c r="DU1078" s="89">
        <v>697345.75</v>
      </c>
      <c r="DV1078" s="89">
        <v>-13.113015192051575</v>
      </c>
      <c r="DW1078" s="89">
        <v>-7.2574890629831286</v>
      </c>
      <c r="DX1078" s="89">
        <v>-0.49309549723054841</v>
      </c>
      <c r="DY1078" s="100">
        <v>4.8122355534078993</v>
      </c>
      <c r="DZ1078" s="100">
        <v>5.1365438613149577</v>
      </c>
      <c r="EA1078" s="100">
        <v>4.1297946303346027</v>
      </c>
      <c r="EB1078" s="100">
        <v>4.7296275823713732</v>
      </c>
    </row>
    <row r="1079" spans="117:132">
      <c r="DM1079" s="89" t="s">
        <v>412</v>
      </c>
      <c r="DN1079" s="89" t="s">
        <v>413</v>
      </c>
      <c r="DO1079" s="89" t="s">
        <v>48</v>
      </c>
      <c r="DP1079" s="89">
        <v>3710</v>
      </c>
      <c r="DQ1079" s="89">
        <v>25371.200000000001</v>
      </c>
      <c r="DR1079" s="89">
        <v>21743.17</v>
      </c>
      <c r="DS1079" s="89">
        <v>2990</v>
      </c>
      <c r="DT1079" s="89">
        <v>18035.7</v>
      </c>
      <c r="DU1079" s="89">
        <v>16629.98</v>
      </c>
      <c r="DV1079" s="89">
        <v>-19.40700808625337</v>
      </c>
      <c r="DW1079" s="89">
        <v>-28.912704168506021</v>
      </c>
      <c r="DX1079" s="89">
        <v>-23.516304200353488</v>
      </c>
      <c r="DY1079" s="100">
        <v>6.8385983827493266</v>
      </c>
      <c r="DZ1079" s="100">
        <v>6.0320066889632109</v>
      </c>
      <c r="EA1079" s="100">
        <v>5.8606927223719669</v>
      </c>
      <c r="EB1079" s="100">
        <v>5.5618662207357854</v>
      </c>
    </row>
    <row r="1080" spans="117:132">
      <c r="DM1080" s="89" t="s">
        <v>412</v>
      </c>
      <c r="DN1080" s="89" t="s">
        <v>413</v>
      </c>
      <c r="DO1080" s="89" t="s">
        <v>345</v>
      </c>
      <c r="DP1080" s="89">
        <v>17296</v>
      </c>
      <c r="DQ1080" s="89">
        <v>90075.18</v>
      </c>
      <c r="DR1080" s="89">
        <v>77373.09</v>
      </c>
      <c r="DS1080" s="89">
        <v>16886</v>
      </c>
      <c r="DT1080" s="89">
        <v>82272.14</v>
      </c>
      <c r="DU1080" s="89">
        <v>75719.759999999995</v>
      </c>
      <c r="DV1080" s="89">
        <v>-2.3704902867715081</v>
      </c>
      <c r="DW1080" s="89">
        <v>-8.6628081120681557</v>
      </c>
      <c r="DX1080" s="89">
        <v>-2.1368281918170799</v>
      </c>
      <c r="DY1080" s="100">
        <v>5.2078619333950043</v>
      </c>
      <c r="DZ1080" s="100">
        <v>4.8722101148880732</v>
      </c>
      <c r="EA1080" s="100">
        <v>4.473467275670675</v>
      </c>
      <c r="EB1080" s="100">
        <v>4.4841738718465001</v>
      </c>
    </row>
    <row r="1081" spans="117:132">
      <c r="DM1081" s="89" t="s">
        <v>412</v>
      </c>
      <c r="DN1081" s="89" t="s">
        <v>413</v>
      </c>
      <c r="DO1081" s="89" t="s">
        <v>65</v>
      </c>
      <c r="DP1081" s="89">
        <v>3620</v>
      </c>
      <c r="DQ1081" s="89">
        <v>19404.62</v>
      </c>
      <c r="DR1081" s="89">
        <v>16815.52</v>
      </c>
      <c r="DS1081" s="89">
        <v>4500</v>
      </c>
      <c r="DT1081" s="89">
        <v>26584.080000000002</v>
      </c>
      <c r="DU1081" s="89">
        <v>24476.2</v>
      </c>
      <c r="DV1081" s="89">
        <v>24.30939226519337</v>
      </c>
      <c r="DW1081" s="89">
        <v>36.99871473906731</v>
      </c>
      <c r="DX1081" s="89">
        <v>45.557199539473054</v>
      </c>
      <c r="DY1081" s="100">
        <v>5.3603922651933695</v>
      </c>
      <c r="DZ1081" s="100">
        <v>5.9075733333333336</v>
      </c>
      <c r="EA1081" s="100">
        <v>4.6451712707182322</v>
      </c>
      <c r="EB1081" s="100">
        <v>5.4391555555555557</v>
      </c>
    </row>
    <row r="1082" spans="117:132">
      <c r="DM1082" s="89" t="s">
        <v>412</v>
      </c>
      <c r="DN1082" s="89" t="s">
        <v>413</v>
      </c>
      <c r="DO1082" s="89" t="s">
        <v>43</v>
      </c>
      <c r="DP1082" s="89"/>
      <c r="DQ1082" s="89"/>
      <c r="DR1082" s="89"/>
      <c r="DS1082" s="89">
        <v>30962</v>
      </c>
      <c r="DT1082" s="89">
        <v>152567.22</v>
      </c>
      <c r="DU1082" s="89">
        <v>140579.26</v>
      </c>
      <c r="DV1082" s="89"/>
      <c r="DW1082" s="89"/>
      <c r="DX1082" s="89"/>
      <c r="DY1082" s="100"/>
      <c r="DZ1082" s="100">
        <v>4.9275634648924491</v>
      </c>
      <c r="EA1082" s="100"/>
      <c r="EB1082" s="100">
        <v>4.5403804663781413</v>
      </c>
    </row>
    <row r="1083" spans="117:132">
      <c r="DM1083" s="89" t="s">
        <v>414</v>
      </c>
      <c r="DN1083" s="89" t="s">
        <v>618</v>
      </c>
      <c r="DO1083" s="89" t="s">
        <v>62</v>
      </c>
      <c r="DP1083" s="89"/>
      <c r="DQ1083" s="89"/>
      <c r="DR1083" s="89"/>
      <c r="DS1083" s="89">
        <v>800</v>
      </c>
      <c r="DT1083" s="89">
        <v>6000</v>
      </c>
      <c r="DU1083" s="89">
        <v>5523.45</v>
      </c>
      <c r="DV1083" s="89"/>
      <c r="DW1083" s="89"/>
      <c r="DX1083" s="89"/>
      <c r="DY1083" s="100"/>
      <c r="DZ1083" s="100">
        <v>7.5</v>
      </c>
      <c r="EA1083" s="100"/>
      <c r="EB1083" s="100">
        <v>6.9043124999999996</v>
      </c>
    </row>
    <row r="1084" spans="117:132">
      <c r="DM1084" s="89" t="s">
        <v>414</v>
      </c>
      <c r="DN1084" s="89" t="s">
        <v>618</v>
      </c>
      <c r="DO1084" s="89" t="s">
        <v>53</v>
      </c>
      <c r="DP1084" s="89"/>
      <c r="DQ1084" s="89"/>
      <c r="DR1084" s="89"/>
      <c r="DS1084" s="89">
        <v>20</v>
      </c>
      <c r="DT1084" s="89">
        <v>93.04</v>
      </c>
      <c r="DU1084" s="89">
        <v>85.33</v>
      </c>
      <c r="DV1084" s="89"/>
      <c r="DW1084" s="89"/>
      <c r="DX1084" s="89"/>
      <c r="DY1084" s="100"/>
      <c r="DZ1084" s="100">
        <v>4.6520000000000001</v>
      </c>
      <c r="EA1084" s="100"/>
      <c r="EB1084" s="100">
        <v>4.2664999999999997</v>
      </c>
    </row>
    <row r="1085" spans="117:132">
      <c r="DM1085" s="89" t="s">
        <v>414</v>
      </c>
      <c r="DN1085" s="89" t="s">
        <v>618</v>
      </c>
      <c r="DO1085" s="89" t="s">
        <v>41</v>
      </c>
      <c r="DP1085" s="89"/>
      <c r="DQ1085" s="89"/>
      <c r="DR1085" s="89"/>
      <c r="DS1085" s="89">
        <v>3950</v>
      </c>
      <c r="DT1085" s="89">
        <v>17184.66</v>
      </c>
      <c r="DU1085" s="89">
        <v>15860.97</v>
      </c>
      <c r="DV1085" s="89"/>
      <c r="DW1085" s="89"/>
      <c r="DX1085" s="89"/>
      <c r="DY1085" s="100"/>
      <c r="DZ1085" s="100">
        <v>4.3505468354430379</v>
      </c>
      <c r="EA1085" s="100"/>
      <c r="EB1085" s="100">
        <v>4.0154354430379744</v>
      </c>
    </row>
    <row r="1086" spans="117:132">
      <c r="DM1086" s="89" t="s">
        <v>414</v>
      </c>
      <c r="DN1086" s="89" t="s">
        <v>618</v>
      </c>
      <c r="DO1086" s="89" t="s">
        <v>44</v>
      </c>
      <c r="DP1086" s="89"/>
      <c r="DQ1086" s="89"/>
      <c r="DR1086" s="89"/>
      <c r="DS1086" s="89">
        <v>13424</v>
      </c>
      <c r="DT1086" s="89">
        <v>65693.279999999999</v>
      </c>
      <c r="DU1086" s="89">
        <v>60591.61</v>
      </c>
      <c r="DV1086" s="89"/>
      <c r="DW1086" s="89"/>
      <c r="DX1086" s="89"/>
      <c r="DY1086" s="100"/>
      <c r="DZ1086" s="100">
        <v>4.8937187127532775</v>
      </c>
      <c r="EA1086" s="100"/>
      <c r="EB1086" s="100">
        <v>4.5136777413587605</v>
      </c>
    </row>
    <row r="1087" spans="117:132">
      <c r="DM1087" s="89" t="s">
        <v>414</v>
      </c>
      <c r="DN1087" s="89" t="s">
        <v>618</v>
      </c>
      <c r="DO1087" s="89" t="s">
        <v>42</v>
      </c>
      <c r="DP1087" s="89"/>
      <c r="DQ1087" s="89"/>
      <c r="DR1087" s="89"/>
      <c r="DS1087" s="89">
        <v>16350</v>
      </c>
      <c r="DT1087" s="89">
        <v>74815.3</v>
      </c>
      <c r="DU1087" s="89">
        <v>68956.84</v>
      </c>
      <c r="DV1087" s="89"/>
      <c r="DW1087" s="89"/>
      <c r="DX1087" s="89"/>
      <c r="DY1087" s="100"/>
      <c r="DZ1087" s="100">
        <v>4.5758593272171257</v>
      </c>
      <c r="EA1087" s="100"/>
      <c r="EB1087" s="100">
        <v>4.2175437308868498</v>
      </c>
    </row>
    <row r="1088" spans="117:132">
      <c r="DM1088" s="89" t="s">
        <v>414</v>
      </c>
      <c r="DN1088" s="89" t="s">
        <v>618</v>
      </c>
      <c r="DO1088" s="89" t="s">
        <v>49</v>
      </c>
      <c r="DP1088" s="89"/>
      <c r="DQ1088" s="89"/>
      <c r="DR1088" s="89"/>
      <c r="DS1088" s="89">
        <v>160</v>
      </c>
      <c r="DT1088" s="89">
        <v>857.25</v>
      </c>
      <c r="DU1088" s="89">
        <v>787.6</v>
      </c>
      <c r="DV1088" s="89"/>
      <c r="DW1088" s="89"/>
      <c r="DX1088" s="89"/>
      <c r="DY1088" s="100"/>
      <c r="DZ1088" s="100">
        <v>5.3578124999999996</v>
      </c>
      <c r="EA1088" s="100"/>
      <c r="EB1088" s="100">
        <v>4.9225000000000003</v>
      </c>
    </row>
    <row r="1089" spans="117:132">
      <c r="DM1089" s="89" t="s">
        <v>414</v>
      </c>
      <c r="DN1089" s="89" t="s">
        <v>618</v>
      </c>
      <c r="DO1089" s="89" t="s">
        <v>66</v>
      </c>
      <c r="DP1089" s="89"/>
      <c r="DQ1089" s="89"/>
      <c r="DR1089" s="89"/>
      <c r="DS1089" s="89">
        <v>332</v>
      </c>
      <c r="DT1089" s="89">
        <v>1575.04</v>
      </c>
      <c r="DU1089" s="89">
        <v>1448.6</v>
      </c>
      <c r="DV1089" s="89"/>
      <c r="DW1089" s="89"/>
      <c r="DX1089" s="89"/>
      <c r="DY1089" s="100"/>
      <c r="DZ1089" s="100">
        <v>4.7440963855421687</v>
      </c>
      <c r="EA1089" s="100"/>
      <c r="EB1089" s="100">
        <v>4.3632530120481929</v>
      </c>
    </row>
    <row r="1090" spans="117:132">
      <c r="DM1090" s="89" t="s">
        <v>414</v>
      </c>
      <c r="DN1090" s="89" t="s">
        <v>618</v>
      </c>
      <c r="DO1090" s="89" t="s">
        <v>43</v>
      </c>
      <c r="DP1090" s="89">
        <v>6080</v>
      </c>
      <c r="DQ1090" s="89">
        <v>21853.88</v>
      </c>
      <c r="DR1090" s="89">
        <v>18848</v>
      </c>
      <c r="DS1090" s="89">
        <v>5340</v>
      </c>
      <c r="DT1090" s="89">
        <v>23626.14</v>
      </c>
      <c r="DU1090" s="89">
        <v>21794.94</v>
      </c>
      <c r="DV1090" s="89">
        <v>-12.171052631578947</v>
      </c>
      <c r="DW1090" s="89">
        <v>8.1095896929972984</v>
      </c>
      <c r="DX1090" s="89">
        <v>15.635292869269943</v>
      </c>
      <c r="DY1090" s="100">
        <v>3.5943881578947372</v>
      </c>
      <c r="DZ1090" s="100">
        <v>4.424370786516854</v>
      </c>
      <c r="EA1090" s="100">
        <v>3.1</v>
      </c>
      <c r="EB1090" s="100">
        <v>4.081449438202247</v>
      </c>
    </row>
    <row r="1091" spans="117:132">
      <c r="DM1091" s="89" t="s">
        <v>431</v>
      </c>
      <c r="DN1091" s="89" t="s">
        <v>432</v>
      </c>
      <c r="DO1091" s="89" t="s">
        <v>47</v>
      </c>
      <c r="DP1091" s="89">
        <v>1260</v>
      </c>
      <c r="DQ1091" s="89">
        <v>5820.78</v>
      </c>
      <c r="DR1091" s="89">
        <v>5178</v>
      </c>
      <c r="DS1091" s="89">
        <v>2352</v>
      </c>
      <c r="DT1091" s="89">
        <v>15636.86</v>
      </c>
      <c r="DU1091" s="89">
        <v>14336.34</v>
      </c>
      <c r="DV1091" s="89">
        <v>86.666666666666671</v>
      </c>
      <c r="DW1091" s="89">
        <v>168.63856733977238</v>
      </c>
      <c r="DX1091" s="89">
        <v>176.8702201622248</v>
      </c>
      <c r="DY1091" s="100">
        <v>4.6196666666666664</v>
      </c>
      <c r="DZ1091" s="100">
        <v>6.6483248299319726</v>
      </c>
      <c r="EA1091" s="100">
        <v>4.1095238095238091</v>
      </c>
      <c r="EB1091" s="100">
        <v>6.0953826530612245</v>
      </c>
    </row>
    <row r="1092" spans="117:132">
      <c r="DM1092" s="89" t="s">
        <v>431</v>
      </c>
      <c r="DN1092" s="89" t="s">
        <v>432</v>
      </c>
      <c r="DO1092" s="89" t="s">
        <v>133</v>
      </c>
      <c r="DP1092" s="89">
        <v>5000</v>
      </c>
      <c r="DQ1092" s="89">
        <v>27372.78</v>
      </c>
      <c r="DR1092" s="89">
        <v>23613.15</v>
      </c>
      <c r="DS1092" s="89"/>
      <c r="DT1092" s="89"/>
      <c r="DU1092" s="89"/>
      <c r="DV1092" s="89">
        <v>-100</v>
      </c>
      <c r="DW1092" s="89">
        <v>-100</v>
      </c>
      <c r="DX1092" s="89">
        <v>-100</v>
      </c>
      <c r="DY1092" s="100">
        <v>5.4745559999999998</v>
      </c>
      <c r="DZ1092" s="100"/>
      <c r="EA1092" s="100">
        <v>4.7226300000000005</v>
      </c>
      <c r="EB1092" s="100"/>
    </row>
    <row r="1093" spans="117:132">
      <c r="DM1093" s="89" t="s">
        <v>431</v>
      </c>
      <c r="DN1093" s="89" t="s">
        <v>432</v>
      </c>
      <c r="DO1093" s="89" t="s">
        <v>62</v>
      </c>
      <c r="DP1093" s="89">
        <v>19090</v>
      </c>
      <c r="DQ1093" s="89">
        <v>165401.5</v>
      </c>
      <c r="DR1093" s="89">
        <v>137272.85999999999</v>
      </c>
      <c r="DS1093" s="89"/>
      <c r="DT1093" s="89"/>
      <c r="DU1093" s="89"/>
      <c r="DV1093" s="89">
        <v>-100</v>
      </c>
      <c r="DW1093" s="89">
        <v>-100</v>
      </c>
      <c r="DX1093" s="89">
        <v>-100</v>
      </c>
      <c r="DY1093" s="100">
        <v>8.6643006809848089</v>
      </c>
      <c r="DZ1093" s="100"/>
      <c r="EA1093" s="100">
        <v>7.1908255631220523</v>
      </c>
      <c r="EB1093" s="100"/>
    </row>
    <row r="1094" spans="117:132">
      <c r="DM1094" s="89" t="s">
        <v>431</v>
      </c>
      <c r="DN1094" s="89" t="s">
        <v>432</v>
      </c>
      <c r="DO1094" s="89" t="s">
        <v>53</v>
      </c>
      <c r="DP1094" s="89">
        <v>14844.12</v>
      </c>
      <c r="DQ1094" s="89">
        <v>151018.6</v>
      </c>
      <c r="DR1094" s="89">
        <v>130951.91</v>
      </c>
      <c r="DS1094" s="89">
        <v>891</v>
      </c>
      <c r="DT1094" s="89">
        <v>6364.75</v>
      </c>
      <c r="DU1094" s="89">
        <v>5837.41</v>
      </c>
      <c r="DV1094" s="89">
        <v>-93.997623301347602</v>
      </c>
      <c r="DW1094" s="89">
        <v>-95.785452917720065</v>
      </c>
      <c r="DX1094" s="89">
        <v>-95.542325423126698</v>
      </c>
      <c r="DY1094" s="100">
        <v>10.173631040438908</v>
      </c>
      <c r="DZ1094" s="100">
        <v>7.14337822671156</v>
      </c>
      <c r="EA1094" s="100">
        <v>8.8218035154660566</v>
      </c>
      <c r="EB1094" s="100">
        <v>6.5515263748597077</v>
      </c>
    </row>
    <row r="1095" spans="117:132">
      <c r="DM1095" s="89" t="s">
        <v>431</v>
      </c>
      <c r="DN1095" s="89" t="s">
        <v>432</v>
      </c>
      <c r="DO1095" s="89" t="s">
        <v>55</v>
      </c>
      <c r="DP1095" s="89">
        <v>2000</v>
      </c>
      <c r="DQ1095" s="89">
        <v>12955.83</v>
      </c>
      <c r="DR1095" s="89">
        <v>10756.1</v>
      </c>
      <c r="DS1095" s="89"/>
      <c r="DT1095" s="89"/>
      <c r="DU1095" s="89"/>
      <c r="DV1095" s="89">
        <v>-100</v>
      </c>
      <c r="DW1095" s="89">
        <v>-100</v>
      </c>
      <c r="DX1095" s="89">
        <v>-100</v>
      </c>
      <c r="DY1095" s="100">
        <v>6.4779150000000003</v>
      </c>
      <c r="DZ1095" s="100"/>
      <c r="EA1095" s="100">
        <v>5.37805</v>
      </c>
      <c r="EB1095" s="100"/>
    </row>
    <row r="1096" spans="117:132">
      <c r="DM1096" s="89" t="s">
        <v>431</v>
      </c>
      <c r="DN1096" s="89" t="s">
        <v>432</v>
      </c>
      <c r="DO1096" s="89" t="s">
        <v>41</v>
      </c>
      <c r="DP1096" s="89"/>
      <c r="DQ1096" s="89"/>
      <c r="DR1096" s="89"/>
      <c r="DS1096" s="89">
        <v>9450</v>
      </c>
      <c r="DT1096" s="89">
        <v>59977.52</v>
      </c>
      <c r="DU1096" s="89">
        <v>55277.05</v>
      </c>
      <c r="DV1096" s="89"/>
      <c r="DW1096" s="89"/>
      <c r="DX1096" s="89"/>
      <c r="DY1096" s="100"/>
      <c r="DZ1096" s="100">
        <v>6.3468275132275132</v>
      </c>
      <c r="EA1096" s="100"/>
      <c r="EB1096" s="100">
        <v>5.8494232804232809</v>
      </c>
    </row>
    <row r="1097" spans="117:132">
      <c r="DM1097" s="89" t="s">
        <v>431</v>
      </c>
      <c r="DN1097" s="89" t="s">
        <v>432</v>
      </c>
      <c r="DO1097" s="89" t="s">
        <v>44</v>
      </c>
      <c r="DP1097" s="89">
        <v>2340</v>
      </c>
      <c r="DQ1097" s="89">
        <v>13051.87</v>
      </c>
      <c r="DR1097" s="89">
        <v>11091.6</v>
      </c>
      <c r="DS1097" s="89"/>
      <c r="DT1097" s="89"/>
      <c r="DU1097" s="89"/>
      <c r="DV1097" s="89">
        <v>-100</v>
      </c>
      <c r="DW1097" s="89">
        <v>-100</v>
      </c>
      <c r="DX1097" s="89">
        <v>-100</v>
      </c>
      <c r="DY1097" s="100">
        <v>5.5777222222222225</v>
      </c>
      <c r="DZ1097" s="100"/>
      <c r="EA1097" s="100">
        <v>4.74</v>
      </c>
      <c r="EB1097" s="100"/>
    </row>
    <row r="1098" spans="117:132">
      <c r="DM1098" s="89" t="s">
        <v>431</v>
      </c>
      <c r="DN1098" s="89" t="s">
        <v>432</v>
      </c>
      <c r="DO1098" s="89" t="s">
        <v>84</v>
      </c>
      <c r="DP1098" s="89">
        <v>13990</v>
      </c>
      <c r="DQ1098" s="89">
        <v>72546.16</v>
      </c>
      <c r="DR1098" s="89">
        <v>61143.17</v>
      </c>
      <c r="DS1098" s="89"/>
      <c r="DT1098" s="89"/>
      <c r="DU1098" s="89"/>
      <c r="DV1098" s="89">
        <v>-100</v>
      </c>
      <c r="DW1098" s="89">
        <v>-100</v>
      </c>
      <c r="DX1098" s="89">
        <v>-100</v>
      </c>
      <c r="DY1098" s="100">
        <v>5.1855725518227311</v>
      </c>
      <c r="DZ1098" s="100"/>
      <c r="EA1098" s="100">
        <v>4.3704910650464619</v>
      </c>
      <c r="EB1098" s="100"/>
    </row>
    <row r="1099" spans="117:132">
      <c r="DM1099" s="89" t="s">
        <v>431</v>
      </c>
      <c r="DN1099" s="89" t="s">
        <v>432</v>
      </c>
      <c r="DO1099" s="89" t="s">
        <v>525</v>
      </c>
      <c r="DP1099" s="89">
        <v>1120</v>
      </c>
      <c r="DQ1099" s="89">
        <v>5849.24</v>
      </c>
      <c r="DR1099" s="89">
        <v>5035.8599999999997</v>
      </c>
      <c r="DS1099" s="89"/>
      <c r="DT1099" s="89"/>
      <c r="DU1099" s="89"/>
      <c r="DV1099" s="89">
        <v>-100</v>
      </c>
      <c r="DW1099" s="89">
        <v>-100</v>
      </c>
      <c r="DX1099" s="89">
        <v>-100</v>
      </c>
      <c r="DY1099" s="100">
        <v>5.2225357142857138</v>
      </c>
      <c r="DZ1099" s="100"/>
      <c r="EA1099" s="100">
        <v>4.4963035714285713</v>
      </c>
      <c r="EB1099" s="100"/>
    </row>
    <row r="1100" spans="117:132">
      <c r="DM1100" s="89" t="s">
        <v>433</v>
      </c>
      <c r="DN1100" s="89" t="s">
        <v>625</v>
      </c>
      <c r="DO1100" s="89" t="s">
        <v>133</v>
      </c>
      <c r="DP1100" s="89">
        <v>336</v>
      </c>
      <c r="DQ1100" s="89">
        <v>3161.76</v>
      </c>
      <c r="DR1100" s="89">
        <v>2722.09</v>
      </c>
      <c r="DS1100" s="89"/>
      <c r="DT1100" s="89"/>
      <c r="DU1100" s="89"/>
      <c r="DV1100" s="89">
        <v>-100</v>
      </c>
      <c r="DW1100" s="89">
        <v>-100</v>
      </c>
      <c r="DX1100" s="89">
        <v>-100</v>
      </c>
      <c r="DY1100" s="100">
        <v>9.41</v>
      </c>
      <c r="DZ1100" s="100"/>
      <c r="EA1100" s="100">
        <v>8.1014583333333334</v>
      </c>
      <c r="EB1100" s="100"/>
    </row>
    <row r="1101" spans="117:132">
      <c r="DM1101" s="89" t="s">
        <v>433</v>
      </c>
      <c r="DN1101" s="89" t="s">
        <v>625</v>
      </c>
      <c r="DO1101" s="89" t="s">
        <v>53</v>
      </c>
      <c r="DP1101" s="89"/>
      <c r="DQ1101" s="89"/>
      <c r="DR1101" s="89"/>
      <c r="DS1101" s="89">
        <v>150</v>
      </c>
      <c r="DT1101" s="89">
        <v>1037.97</v>
      </c>
      <c r="DU1101" s="89">
        <v>952.87</v>
      </c>
      <c r="DV1101" s="89"/>
      <c r="DW1101" s="89"/>
      <c r="DX1101" s="89"/>
      <c r="DY1101" s="100"/>
      <c r="DZ1101" s="100">
        <v>6.9198000000000004</v>
      </c>
      <c r="EA1101" s="100"/>
      <c r="EB1101" s="100">
        <v>6.3524666666666665</v>
      </c>
    </row>
    <row r="1102" spans="117:132">
      <c r="DM1102" s="89" t="s">
        <v>433</v>
      </c>
      <c r="DN1102" s="89" t="s">
        <v>625</v>
      </c>
      <c r="DO1102" s="89" t="s">
        <v>55</v>
      </c>
      <c r="DP1102" s="89"/>
      <c r="DQ1102" s="89"/>
      <c r="DR1102" s="89"/>
      <c r="DS1102" s="89">
        <v>1920</v>
      </c>
      <c r="DT1102" s="89">
        <v>12142.29</v>
      </c>
      <c r="DU1102" s="89">
        <v>11146.8</v>
      </c>
      <c r="DV1102" s="89"/>
      <c r="DW1102" s="89"/>
      <c r="DX1102" s="89"/>
      <c r="DY1102" s="100"/>
      <c r="DZ1102" s="100">
        <v>6.3241093750000008</v>
      </c>
      <c r="EA1102" s="100"/>
      <c r="EB1102" s="100">
        <v>5.805625</v>
      </c>
    </row>
    <row r="1103" spans="117:132">
      <c r="DM1103" s="89" t="s">
        <v>433</v>
      </c>
      <c r="DN1103" s="89" t="s">
        <v>625</v>
      </c>
      <c r="DO1103" s="89" t="s">
        <v>42</v>
      </c>
      <c r="DP1103" s="89"/>
      <c r="DQ1103" s="89"/>
      <c r="DR1103" s="89"/>
      <c r="DS1103" s="89">
        <v>450</v>
      </c>
      <c r="DT1103" s="89">
        <v>3544.75</v>
      </c>
      <c r="DU1103" s="89">
        <v>3251.73</v>
      </c>
      <c r="DV1103" s="89"/>
      <c r="DW1103" s="89"/>
      <c r="DX1103" s="89"/>
      <c r="DY1103" s="100"/>
      <c r="DZ1103" s="100">
        <v>7.8772222222222226</v>
      </c>
      <c r="EA1103" s="100"/>
      <c r="EB1103" s="100">
        <v>7.2260666666666671</v>
      </c>
    </row>
    <row r="1104" spans="117:132">
      <c r="DM1104" s="89" t="s">
        <v>441</v>
      </c>
      <c r="DN1104" s="89" t="s">
        <v>307</v>
      </c>
      <c r="DO1104" s="89" t="s">
        <v>47</v>
      </c>
      <c r="DP1104" s="89">
        <v>32</v>
      </c>
      <c r="DQ1104" s="89">
        <v>366.71</v>
      </c>
      <c r="DR1104" s="89">
        <v>313.58999999999997</v>
      </c>
      <c r="DS1104" s="89">
        <v>439</v>
      </c>
      <c r="DT1104" s="89">
        <v>5216.17</v>
      </c>
      <c r="DU1104" s="89">
        <v>4796.66</v>
      </c>
      <c r="DV1104" s="89">
        <v>1271.875</v>
      </c>
      <c r="DW1104" s="89">
        <v>1322.4237135611247</v>
      </c>
      <c r="DX1104" s="89">
        <v>1429.5959692592239</v>
      </c>
      <c r="DY1104" s="100">
        <v>11.459687499999999</v>
      </c>
      <c r="DZ1104" s="100">
        <v>11.881936218678815</v>
      </c>
      <c r="EA1104" s="100">
        <v>9.7996874999999992</v>
      </c>
      <c r="EB1104" s="100">
        <v>10.926332574031891</v>
      </c>
    </row>
    <row r="1105" spans="117:132">
      <c r="DM1105" s="89" t="s">
        <v>441</v>
      </c>
      <c r="DN1105" s="89" t="s">
        <v>307</v>
      </c>
      <c r="DO1105" s="89" t="s">
        <v>134</v>
      </c>
      <c r="DP1105" s="89"/>
      <c r="DQ1105" s="89"/>
      <c r="DR1105" s="89"/>
      <c r="DS1105" s="89">
        <v>600</v>
      </c>
      <c r="DT1105" s="89">
        <v>8794.42</v>
      </c>
      <c r="DU1105" s="89">
        <v>8129.67</v>
      </c>
      <c r="DV1105" s="89"/>
      <c r="DW1105" s="89"/>
      <c r="DX1105" s="89"/>
      <c r="DY1105" s="100"/>
      <c r="DZ1105" s="100">
        <v>14.657366666666666</v>
      </c>
      <c r="EA1105" s="100"/>
      <c r="EB1105" s="100">
        <v>13.54945</v>
      </c>
    </row>
    <row r="1106" spans="117:132">
      <c r="DM1106" s="89" t="s">
        <v>441</v>
      </c>
      <c r="DN1106" s="89" t="s">
        <v>307</v>
      </c>
      <c r="DO1106" s="89" t="s">
        <v>62</v>
      </c>
      <c r="DP1106" s="89">
        <v>4402.45</v>
      </c>
      <c r="DQ1106" s="89">
        <v>60507.519999999997</v>
      </c>
      <c r="DR1106" s="89">
        <v>52109.14</v>
      </c>
      <c r="DS1106" s="89">
        <v>6942</v>
      </c>
      <c r="DT1106" s="89">
        <v>90446.52</v>
      </c>
      <c r="DU1106" s="89">
        <v>83144.97</v>
      </c>
      <c r="DV1106" s="89">
        <v>57.684925439244068</v>
      </c>
      <c r="DW1106" s="89">
        <v>49.479800196735894</v>
      </c>
      <c r="DX1106" s="89">
        <v>59.559282690138431</v>
      </c>
      <c r="DY1106" s="100">
        <v>13.744056150552533</v>
      </c>
      <c r="DZ1106" s="100">
        <v>13.028885047536734</v>
      </c>
      <c r="EA1106" s="100">
        <v>11.836395643334962</v>
      </c>
      <c r="EB1106" s="100">
        <v>11.97709161624892</v>
      </c>
    </row>
    <row r="1107" spans="117:132">
      <c r="DM1107" s="89" t="s">
        <v>441</v>
      </c>
      <c r="DN1107" s="89" t="s">
        <v>307</v>
      </c>
      <c r="DO1107" s="89" t="s">
        <v>53</v>
      </c>
      <c r="DP1107" s="89">
        <v>15642</v>
      </c>
      <c r="DQ1107" s="89">
        <v>200108.56</v>
      </c>
      <c r="DR1107" s="89">
        <v>170978.37</v>
      </c>
      <c r="DS1107" s="89">
        <v>19026</v>
      </c>
      <c r="DT1107" s="89">
        <v>235874.98</v>
      </c>
      <c r="DU1107" s="89">
        <v>216717.06</v>
      </c>
      <c r="DV1107" s="89">
        <v>21.634062140391254</v>
      </c>
      <c r="DW1107" s="89">
        <v>17.873508259716633</v>
      </c>
      <c r="DX1107" s="89">
        <v>26.751155716363421</v>
      </c>
      <c r="DY1107" s="100">
        <v>12.793029024421429</v>
      </c>
      <c r="DZ1107" s="100">
        <v>12.397507621150005</v>
      </c>
      <c r="EA1107" s="100">
        <v>10.93072305331799</v>
      </c>
      <c r="EB1107" s="100">
        <v>11.390573951434879</v>
      </c>
    </row>
    <row r="1108" spans="117:132">
      <c r="DM1108" s="89" t="s">
        <v>441</v>
      </c>
      <c r="DN1108" s="89" t="s">
        <v>307</v>
      </c>
      <c r="DO1108" s="89" t="s">
        <v>55</v>
      </c>
      <c r="DP1108" s="89"/>
      <c r="DQ1108" s="89"/>
      <c r="DR1108" s="89"/>
      <c r="DS1108" s="89">
        <v>1000</v>
      </c>
      <c r="DT1108" s="89">
        <v>11982.38</v>
      </c>
      <c r="DU1108" s="89">
        <v>11000</v>
      </c>
      <c r="DV1108" s="89"/>
      <c r="DW1108" s="89"/>
      <c r="DX1108" s="89"/>
      <c r="DY1108" s="100"/>
      <c r="DZ1108" s="100">
        <v>11.982379999999999</v>
      </c>
      <c r="EA1108" s="100"/>
      <c r="EB1108" s="100">
        <v>11</v>
      </c>
    </row>
    <row r="1109" spans="117:132">
      <c r="DM1109" s="89" t="s">
        <v>441</v>
      </c>
      <c r="DN1109" s="89" t="s">
        <v>307</v>
      </c>
      <c r="DO1109" s="89" t="s">
        <v>41</v>
      </c>
      <c r="DP1109" s="89">
        <v>422501</v>
      </c>
      <c r="DQ1109" s="89">
        <v>4692955.24</v>
      </c>
      <c r="DR1109" s="89">
        <v>4025245.9</v>
      </c>
      <c r="DS1109" s="89">
        <v>453826</v>
      </c>
      <c r="DT1109" s="89">
        <v>5174695.5</v>
      </c>
      <c r="DU1109" s="89">
        <v>4760471.1399999997</v>
      </c>
      <c r="DV1109" s="89">
        <v>7.4141836350683192</v>
      </c>
      <c r="DW1109" s="89">
        <v>10.265179090009811</v>
      </c>
      <c r="DX1109" s="89">
        <v>18.265349701989628</v>
      </c>
      <c r="DY1109" s="100">
        <v>11.107560076780883</v>
      </c>
      <c r="DZ1109" s="100">
        <v>11.402377783555812</v>
      </c>
      <c r="EA1109" s="100">
        <v>9.527186681214955</v>
      </c>
      <c r="EB1109" s="100">
        <v>10.489639509415502</v>
      </c>
    </row>
    <row r="1110" spans="117:132">
      <c r="DM1110" s="89" t="s">
        <v>441</v>
      </c>
      <c r="DN1110" s="89" t="s">
        <v>307</v>
      </c>
      <c r="DO1110" s="89" t="s">
        <v>44</v>
      </c>
      <c r="DP1110" s="89">
        <v>826</v>
      </c>
      <c r="DQ1110" s="89">
        <v>10383.66</v>
      </c>
      <c r="DR1110" s="89">
        <v>8966.0300000000007</v>
      </c>
      <c r="DS1110" s="89">
        <v>1250</v>
      </c>
      <c r="DT1110" s="89">
        <v>16125.56</v>
      </c>
      <c r="DU1110" s="89">
        <v>14782.13</v>
      </c>
      <c r="DV1110" s="89">
        <v>51.331719128329297</v>
      </c>
      <c r="DW1110" s="89">
        <v>55.29745773648213</v>
      </c>
      <c r="DX1110" s="89">
        <v>64.868174654780304</v>
      </c>
      <c r="DY1110" s="100">
        <v>12.571016949152542</v>
      </c>
      <c r="DZ1110" s="100">
        <v>12.900447999999999</v>
      </c>
      <c r="EA1110" s="100">
        <v>10.854757869249395</v>
      </c>
      <c r="EB1110" s="100">
        <v>11.825704</v>
      </c>
    </row>
    <row r="1111" spans="117:132">
      <c r="DM1111" s="89" t="s">
        <v>441</v>
      </c>
      <c r="DN1111" s="89" t="s">
        <v>307</v>
      </c>
      <c r="DO1111" s="89" t="s">
        <v>56</v>
      </c>
      <c r="DP1111" s="89"/>
      <c r="DQ1111" s="89"/>
      <c r="DR1111" s="89"/>
      <c r="DS1111" s="89">
        <v>120</v>
      </c>
      <c r="DT1111" s="89">
        <v>1274</v>
      </c>
      <c r="DU1111" s="89">
        <v>1170.19</v>
      </c>
      <c r="DV1111" s="89"/>
      <c r="DW1111" s="89"/>
      <c r="DX1111" s="89"/>
      <c r="DY1111" s="100"/>
      <c r="DZ1111" s="100">
        <v>10.616666666666667</v>
      </c>
      <c r="EA1111" s="100"/>
      <c r="EB1111" s="100">
        <v>9.7515833333333344</v>
      </c>
    </row>
    <row r="1112" spans="117:132">
      <c r="DM1112" s="89" t="s">
        <v>441</v>
      </c>
      <c r="DN1112" s="89" t="s">
        <v>307</v>
      </c>
      <c r="DO1112" s="89" t="s">
        <v>42</v>
      </c>
      <c r="DP1112" s="89">
        <v>24159</v>
      </c>
      <c r="DQ1112" s="89">
        <v>265732.67</v>
      </c>
      <c r="DR1112" s="89">
        <v>230184.88</v>
      </c>
      <c r="DS1112" s="89">
        <v>13560</v>
      </c>
      <c r="DT1112" s="89">
        <v>157217.79</v>
      </c>
      <c r="DU1112" s="89">
        <v>144817</v>
      </c>
      <c r="DV1112" s="89">
        <v>-43.871849000372535</v>
      </c>
      <c r="DW1112" s="89">
        <v>-40.836107957670386</v>
      </c>
      <c r="DX1112" s="89">
        <v>-37.086658341764235</v>
      </c>
      <c r="DY1112" s="100">
        <v>10.999324061426384</v>
      </c>
      <c r="DZ1112" s="100">
        <v>11.594232300884956</v>
      </c>
      <c r="EA1112" s="100">
        <v>9.5279142348607149</v>
      </c>
      <c r="EB1112" s="100">
        <v>10.6797197640118</v>
      </c>
    </row>
    <row r="1113" spans="117:132">
      <c r="DM1113" s="89" t="s">
        <v>441</v>
      </c>
      <c r="DN1113" s="89" t="s">
        <v>307</v>
      </c>
      <c r="DO1113" s="89" t="s">
        <v>66</v>
      </c>
      <c r="DP1113" s="89">
        <v>310</v>
      </c>
      <c r="DQ1113" s="89">
        <v>3534.98</v>
      </c>
      <c r="DR1113" s="89">
        <v>3037.97</v>
      </c>
      <c r="DS1113" s="89">
        <v>1004</v>
      </c>
      <c r="DT1113" s="89">
        <v>12626.24</v>
      </c>
      <c r="DU1113" s="89">
        <v>11611.58</v>
      </c>
      <c r="DV1113" s="89">
        <v>223.87096774193549</v>
      </c>
      <c r="DW1113" s="89">
        <v>257.17995575646819</v>
      </c>
      <c r="DX1113" s="89">
        <v>282.2150975816088</v>
      </c>
      <c r="DY1113" s="100">
        <v>11.403161290322581</v>
      </c>
      <c r="DZ1113" s="100">
        <v>12.57593625498008</v>
      </c>
      <c r="EA1113" s="100">
        <v>9.7999032258064513</v>
      </c>
      <c r="EB1113" s="100">
        <v>11.565318725099601</v>
      </c>
    </row>
    <row r="1114" spans="117:132">
      <c r="DM1114" s="89" t="s">
        <v>441</v>
      </c>
      <c r="DN1114" s="89" t="s">
        <v>307</v>
      </c>
      <c r="DO1114" s="89" t="s">
        <v>65</v>
      </c>
      <c r="DP1114" s="89">
        <v>310</v>
      </c>
      <c r="DQ1114" s="89">
        <v>3352.42</v>
      </c>
      <c r="DR1114" s="89">
        <v>2894.45</v>
      </c>
      <c r="DS1114" s="89">
        <v>270</v>
      </c>
      <c r="DT1114" s="89">
        <v>2859.2</v>
      </c>
      <c r="DU1114" s="89">
        <v>2628.82</v>
      </c>
      <c r="DV1114" s="89">
        <v>-12.903225806451612</v>
      </c>
      <c r="DW1114" s="89">
        <v>-14.712357043568534</v>
      </c>
      <c r="DX1114" s="89">
        <v>-9.17721846983018</v>
      </c>
      <c r="DY1114" s="100">
        <v>10.81425806451613</v>
      </c>
      <c r="DZ1114" s="100">
        <v>10.589629629629629</v>
      </c>
      <c r="EA1114" s="100">
        <v>9.3369354838709668</v>
      </c>
      <c r="EB1114" s="100">
        <v>9.7363703703703717</v>
      </c>
    </row>
    <row r="1115" spans="117:132">
      <c r="DM1115" s="89" t="s">
        <v>441</v>
      </c>
      <c r="DN1115" s="89" t="s">
        <v>307</v>
      </c>
      <c r="DO1115" s="89" t="s">
        <v>43</v>
      </c>
      <c r="DP1115" s="89"/>
      <c r="DQ1115" s="89"/>
      <c r="DR1115" s="89"/>
      <c r="DS1115" s="89">
        <v>10490</v>
      </c>
      <c r="DT1115" s="89">
        <v>113815.8</v>
      </c>
      <c r="DU1115" s="89">
        <v>104650.61</v>
      </c>
      <c r="DV1115" s="89"/>
      <c r="DW1115" s="89"/>
      <c r="DX1115" s="89"/>
      <c r="DY1115" s="100"/>
      <c r="DZ1115" s="100">
        <v>10.849933269780744</v>
      </c>
      <c r="EA1115" s="100"/>
      <c r="EB1115" s="100">
        <v>9.9762259294566249</v>
      </c>
    </row>
    <row r="1116" spans="117:132">
      <c r="DM1116" s="89" t="s">
        <v>452</v>
      </c>
      <c r="DN1116" s="89" t="s">
        <v>314</v>
      </c>
      <c r="DO1116" s="89" t="s">
        <v>47</v>
      </c>
      <c r="DP1116" s="89">
        <v>5090</v>
      </c>
      <c r="DQ1116" s="89">
        <v>58315.94</v>
      </c>
      <c r="DR1116" s="89">
        <v>49754.8</v>
      </c>
      <c r="DS1116" s="89">
        <v>7440</v>
      </c>
      <c r="DT1116" s="89">
        <v>69706.64</v>
      </c>
      <c r="DU1116" s="89">
        <v>63931.199999999997</v>
      </c>
      <c r="DV1116" s="89">
        <v>46.168958742632611</v>
      </c>
      <c r="DW1116" s="89">
        <v>19.532738390224004</v>
      </c>
      <c r="DX1116" s="89">
        <v>28.492527354144716</v>
      </c>
      <c r="DY1116" s="100">
        <v>11.456962671905698</v>
      </c>
      <c r="DZ1116" s="100">
        <v>9.369172043010753</v>
      </c>
      <c r="EA1116" s="100">
        <v>9.7750098231827121</v>
      </c>
      <c r="EB1116" s="100">
        <v>8.5929032258064506</v>
      </c>
    </row>
    <row r="1117" spans="117:132">
      <c r="DM1117" s="89" t="s">
        <v>452</v>
      </c>
      <c r="DN1117" s="89" t="s">
        <v>314</v>
      </c>
      <c r="DO1117" s="89" t="s">
        <v>93</v>
      </c>
      <c r="DP1117" s="89"/>
      <c r="DQ1117" s="89"/>
      <c r="DR1117" s="89"/>
      <c r="DS1117" s="89">
        <v>11385</v>
      </c>
      <c r="DT1117" s="89">
        <v>138141.29</v>
      </c>
      <c r="DU1117" s="89">
        <v>127773.7</v>
      </c>
      <c r="DV1117" s="89"/>
      <c r="DW1117" s="89"/>
      <c r="DX1117" s="89"/>
      <c r="DY1117" s="100"/>
      <c r="DZ1117" s="100">
        <v>12.133622310057094</v>
      </c>
      <c r="EA1117" s="100"/>
      <c r="EB1117" s="100">
        <v>11.222986385595082</v>
      </c>
    </row>
    <row r="1118" spans="117:132">
      <c r="DM1118" s="89" t="s">
        <v>452</v>
      </c>
      <c r="DN1118" s="89" t="s">
        <v>314</v>
      </c>
      <c r="DO1118" s="89" t="s">
        <v>133</v>
      </c>
      <c r="DP1118" s="89">
        <v>495</v>
      </c>
      <c r="DQ1118" s="89">
        <v>2752.2</v>
      </c>
      <c r="DR1118" s="89">
        <v>2369.4899999999998</v>
      </c>
      <c r="DS1118" s="89"/>
      <c r="DT1118" s="89"/>
      <c r="DU1118" s="89"/>
      <c r="DV1118" s="89">
        <v>-100</v>
      </c>
      <c r="DW1118" s="89">
        <v>-100</v>
      </c>
      <c r="DX1118" s="89">
        <v>-100</v>
      </c>
      <c r="DY1118" s="100">
        <v>5.56</v>
      </c>
      <c r="DZ1118" s="100"/>
      <c r="EA1118" s="100">
        <v>4.786848484848484</v>
      </c>
      <c r="EB1118" s="100"/>
    </row>
    <row r="1119" spans="117:132">
      <c r="DM1119" s="89" t="s">
        <v>452</v>
      </c>
      <c r="DN1119" s="89" t="s">
        <v>314</v>
      </c>
      <c r="DO1119" s="89" t="s">
        <v>134</v>
      </c>
      <c r="DP1119" s="89">
        <v>500</v>
      </c>
      <c r="DQ1119" s="89">
        <v>7807.25</v>
      </c>
      <c r="DR1119" s="89">
        <v>6747.02</v>
      </c>
      <c r="DS1119" s="89"/>
      <c r="DT1119" s="89"/>
      <c r="DU1119" s="89"/>
      <c r="DV1119" s="89">
        <v>-100</v>
      </c>
      <c r="DW1119" s="89">
        <v>-100</v>
      </c>
      <c r="DX1119" s="89">
        <v>-100</v>
      </c>
      <c r="DY1119" s="100">
        <v>15.6145</v>
      </c>
      <c r="DZ1119" s="100"/>
      <c r="EA1119" s="100">
        <v>13.49404</v>
      </c>
      <c r="EB1119" s="100"/>
    </row>
    <row r="1120" spans="117:132">
      <c r="DM1120" s="89" t="s">
        <v>452</v>
      </c>
      <c r="DN1120" s="89" t="s">
        <v>314</v>
      </c>
      <c r="DO1120" s="89" t="s">
        <v>62</v>
      </c>
      <c r="DP1120" s="89">
        <v>10018</v>
      </c>
      <c r="DQ1120" s="89">
        <v>140080</v>
      </c>
      <c r="DR1120" s="89">
        <v>120661.92</v>
      </c>
      <c r="DS1120" s="89">
        <v>28034.75</v>
      </c>
      <c r="DT1120" s="89">
        <v>453449.2</v>
      </c>
      <c r="DU1120" s="89">
        <v>416599.11</v>
      </c>
      <c r="DV1120" s="89">
        <v>179.84378119385107</v>
      </c>
      <c r="DW1120" s="89">
        <v>223.70731010850943</v>
      </c>
      <c r="DX1120" s="89">
        <v>245.26146277135322</v>
      </c>
      <c r="DY1120" s="100">
        <v>13.982830904372131</v>
      </c>
      <c r="DZ1120" s="100">
        <v>16.174540525597696</v>
      </c>
      <c r="EA1120" s="100">
        <v>12.044511878618486</v>
      </c>
      <c r="EB1120" s="100">
        <v>14.86009720079544</v>
      </c>
    </row>
    <row r="1121" spans="117:148">
      <c r="DM1121" s="89" t="s">
        <v>452</v>
      </c>
      <c r="DN1121" s="89" t="s">
        <v>314</v>
      </c>
      <c r="DO1121" s="89" t="s">
        <v>53</v>
      </c>
      <c r="DP1121" s="89">
        <v>224569.21</v>
      </c>
      <c r="DQ1121" s="89">
        <v>2930001.72</v>
      </c>
      <c r="DR1121" s="89">
        <v>2502184.86</v>
      </c>
      <c r="DS1121" s="89">
        <v>151003.20000000001</v>
      </c>
      <c r="DT1121" s="89">
        <v>1813875.04</v>
      </c>
      <c r="DU1121" s="89">
        <v>1669970.42</v>
      </c>
      <c r="DV1121" s="89">
        <v>-32.758725027353478</v>
      </c>
      <c r="DW1121" s="89">
        <v>-38.093038389069619</v>
      </c>
      <c r="DX1121" s="89">
        <v>-33.2595106502243</v>
      </c>
      <c r="DY1121" s="100">
        <v>13.047210345532232</v>
      </c>
      <c r="DZ1121" s="100">
        <v>12.012162921050679</v>
      </c>
      <c r="EA1121" s="100">
        <v>11.142154616832824</v>
      </c>
      <c r="EB1121" s="100">
        <v>11.059172388399714</v>
      </c>
    </row>
    <row r="1122" spans="117:148">
      <c r="DM1122" s="89" t="s">
        <v>452</v>
      </c>
      <c r="DN1122" s="89" t="s">
        <v>314</v>
      </c>
      <c r="DO1122" s="89" t="s">
        <v>55</v>
      </c>
      <c r="DP1122" s="89">
        <v>16016</v>
      </c>
      <c r="DQ1122" s="89">
        <v>218683.61</v>
      </c>
      <c r="DR1122" s="89">
        <v>184885.51</v>
      </c>
      <c r="DS1122" s="89">
        <v>37638</v>
      </c>
      <c r="DT1122" s="89">
        <v>451002.88</v>
      </c>
      <c r="DU1122" s="89">
        <v>415277.99</v>
      </c>
      <c r="DV1122" s="89">
        <v>135.0024975024975</v>
      </c>
      <c r="DW1122" s="89">
        <v>106.23533697838627</v>
      </c>
      <c r="DX1122" s="89">
        <v>124.61359465108974</v>
      </c>
      <c r="DY1122" s="100">
        <v>13.654071553446553</v>
      </c>
      <c r="DZ1122" s="100">
        <v>11.982647324512461</v>
      </c>
      <c r="EA1122" s="100">
        <v>11.543800574425575</v>
      </c>
      <c r="EB1122" s="100">
        <v>11.033476539667356</v>
      </c>
    </row>
    <row r="1123" spans="117:148">
      <c r="DM1123" s="89" t="s">
        <v>452</v>
      </c>
      <c r="DN1123" s="89" t="s">
        <v>314</v>
      </c>
      <c r="DO1123" s="89" t="s">
        <v>41</v>
      </c>
      <c r="DP1123" s="89">
        <v>104150</v>
      </c>
      <c r="DQ1123" s="89">
        <v>919107.39</v>
      </c>
      <c r="DR1123" s="89">
        <v>786267.66</v>
      </c>
      <c r="DS1123" s="89">
        <v>92835</v>
      </c>
      <c r="DT1123" s="89">
        <v>985342.26</v>
      </c>
      <c r="DU1123" s="89">
        <v>906445.71</v>
      </c>
      <c r="DV1123" s="89">
        <v>-10.864138262121939</v>
      </c>
      <c r="DW1123" s="89">
        <v>7.2064342775004775</v>
      </c>
      <c r="DX1123" s="89">
        <v>15.284623304995137</v>
      </c>
      <c r="DY1123" s="100">
        <v>8.8248429188670183</v>
      </c>
      <c r="DZ1123" s="100">
        <v>10.613909193730812</v>
      </c>
      <c r="EA1123" s="100">
        <v>7.5493774363898227</v>
      </c>
      <c r="EB1123" s="100">
        <v>9.7640513814832772</v>
      </c>
    </row>
    <row r="1124" spans="117:148">
      <c r="DM1124" s="89" t="s">
        <v>452</v>
      </c>
      <c r="DN1124" s="89" t="s">
        <v>314</v>
      </c>
      <c r="DO1124" s="89" t="s">
        <v>91</v>
      </c>
      <c r="DP1124" s="89">
        <v>1065</v>
      </c>
      <c r="DQ1124" s="89">
        <v>14876.2</v>
      </c>
      <c r="DR1124" s="89">
        <v>12855.92</v>
      </c>
      <c r="DS1124" s="89">
        <v>800</v>
      </c>
      <c r="DT1124" s="89">
        <v>10784</v>
      </c>
      <c r="DU1124" s="89">
        <v>9892.43</v>
      </c>
      <c r="DV1124" s="89">
        <v>-24.88262910798122</v>
      </c>
      <c r="DW1124" s="89">
        <v>-27.508369072747076</v>
      </c>
      <c r="DX1124" s="89">
        <v>-23.051559126067989</v>
      </c>
      <c r="DY1124" s="100">
        <v>13.968262910798122</v>
      </c>
      <c r="DZ1124" s="100">
        <v>13.48</v>
      </c>
      <c r="EA1124" s="100">
        <v>12.071286384976526</v>
      </c>
      <c r="EB1124" s="100">
        <v>12.3655375</v>
      </c>
    </row>
    <row r="1125" spans="117:148">
      <c r="DM1125" s="89" t="s">
        <v>452</v>
      </c>
      <c r="DN1125" s="89" t="s">
        <v>314</v>
      </c>
      <c r="DO1125" s="89" t="s">
        <v>60</v>
      </c>
      <c r="DP1125" s="89">
        <v>5000</v>
      </c>
      <c r="DQ1125" s="89">
        <v>58534.66</v>
      </c>
      <c r="DR1125" s="89">
        <v>50395</v>
      </c>
      <c r="DS1125" s="89">
        <v>2700</v>
      </c>
      <c r="DT1125" s="89">
        <v>26787.77</v>
      </c>
      <c r="DU1125" s="89">
        <v>24578.04</v>
      </c>
      <c r="DV1125" s="89">
        <v>-46</v>
      </c>
      <c r="DW1125" s="89">
        <v>-54.236054330887036</v>
      </c>
      <c r="DX1125" s="89">
        <v>-51.229209246949104</v>
      </c>
      <c r="DY1125" s="100">
        <v>11.706932</v>
      </c>
      <c r="DZ1125" s="100">
        <v>9.9213962962962956</v>
      </c>
      <c r="EA1125" s="100">
        <v>10.079000000000001</v>
      </c>
      <c r="EB1125" s="100">
        <v>9.1029777777777774</v>
      </c>
    </row>
    <row r="1126" spans="117:148">
      <c r="DM1126" s="89" t="s">
        <v>452</v>
      </c>
      <c r="DN1126" s="89" t="s">
        <v>314</v>
      </c>
      <c r="DO1126" s="89" t="s">
        <v>42</v>
      </c>
      <c r="DP1126" s="89">
        <v>121216.2</v>
      </c>
      <c r="DQ1126" s="89">
        <v>1253722.74</v>
      </c>
      <c r="DR1126" s="89">
        <v>1075249.3999999999</v>
      </c>
      <c r="DS1126" s="89">
        <v>60377.8</v>
      </c>
      <c r="DT1126" s="89">
        <v>616983.54</v>
      </c>
      <c r="DU1126" s="89">
        <v>567257.56000000006</v>
      </c>
      <c r="DV1126" s="89">
        <v>-50.189991106799248</v>
      </c>
      <c r="DW1126" s="89">
        <v>-50.787879942258996</v>
      </c>
      <c r="DX1126" s="89">
        <v>-47.24409425385403</v>
      </c>
      <c r="DY1126" s="100">
        <v>10.3428645676073</v>
      </c>
      <c r="DZ1126" s="100">
        <v>10.218715156895415</v>
      </c>
      <c r="EA1126" s="100">
        <v>8.870509057370219</v>
      </c>
      <c r="EB1126" s="100">
        <v>9.3951346355779783</v>
      </c>
    </row>
    <row r="1127" spans="117:148">
      <c r="DM1127" s="89" t="s">
        <v>452</v>
      </c>
      <c r="DN1127" s="89" t="s">
        <v>314</v>
      </c>
      <c r="DO1127" s="89" t="s">
        <v>70</v>
      </c>
      <c r="DP1127" s="89"/>
      <c r="DQ1127" s="89"/>
      <c r="DR1127" s="89"/>
      <c r="DS1127" s="89">
        <v>740</v>
      </c>
      <c r="DT1127" s="89">
        <v>4682.57</v>
      </c>
      <c r="DU1127" s="89">
        <v>4305.95</v>
      </c>
      <c r="DV1127" s="89"/>
      <c r="DW1127" s="89"/>
      <c r="DX1127" s="89"/>
      <c r="DY1127" s="100"/>
      <c r="DZ1127" s="100">
        <v>6.3277972972972973</v>
      </c>
      <c r="EA1127" s="100"/>
      <c r="EB1127" s="100">
        <v>5.8188513513513511</v>
      </c>
    </row>
    <row r="1128" spans="117:148">
      <c r="DM1128" s="89" t="s">
        <v>452</v>
      </c>
      <c r="DN1128" s="89" t="s">
        <v>314</v>
      </c>
      <c r="DO1128" s="89" t="s">
        <v>525</v>
      </c>
      <c r="DP1128" s="89">
        <v>560</v>
      </c>
      <c r="DQ1128" s="89">
        <v>5168.67</v>
      </c>
      <c r="DR1128" s="89">
        <v>4449.93</v>
      </c>
      <c r="DS1128" s="89"/>
      <c r="DT1128" s="89"/>
      <c r="DU1128" s="89"/>
      <c r="DV1128" s="89">
        <v>-100</v>
      </c>
      <c r="DW1128" s="89">
        <v>-100</v>
      </c>
      <c r="DX1128" s="89">
        <v>-100</v>
      </c>
      <c r="DY1128" s="100">
        <v>9.229767857142857</v>
      </c>
      <c r="DZ1128" s="100"/>
      <c r="EA1128" s="100">
        <v>7.9463035714285724</v>
      </c>
      <c r="EB1128" s="100"/>
    </row>
    <row r="1129" spans="117:148">
      <c r="DM1129" s="89" t="s">
        <v>452</v>
      </c>
      <c r="DN1129" s="89" t="s">
        <v>314</v>
      </c>
      <c r="DO1129" s="89" t="s">
        <v>43</v>
      </c>
      <c r="DP1129" s="89"/>
      <c r="DQ1129" s="89"/>
      <c r="DR1129" s="89"/>
      <c r="DS1129" s="89">
        <v>190</v>
      </c>
      <c r="DT1129" s="89">
        <v>2463.63</v>
      </c>
      <c r="DU1129" s="89">
        <v>2273.2399999999998</v>
      </c>
      <c r="DV1129" s="89"/>
      <c r="DW1129" s="89"/>
      <c r="DX1129" s="89"/>
      <c r="DY1129" s="100"/>
      <c r="DZ1129" s="100">
        <v>12.966473684210527</v>
      </c>
      <c r="EA1129" s="100"/>
      <c r="EB1129" s="100">
        <v>11.964421052631577</v>
      </c>
    </row>
    <row r="1130" spans="117:148">
      <c r="DM1130" s="89" t="s">
        <v>317</v>
      </c>
      <c r="DN1130" s="89" t="s">
        <v>318</v>
      </c>
      <c r="DO1130" s="89" t="s">
        <v>42</v>
      </c>
      <c r="DP1130" s="89"/>
      <c r="DQ1130" s="89"/>
      <c r="DR1130" s="89"/>
      <c r="DS1130" s="89">
        <v>11408</v>
      </c>
      <c r="DT1130" s="89">
        <v>45486.22</v>
      </c>
      <c r="DU1130" s="89">
        <v>41880.959999999999</v>
      </c>
      <c r="DV1130" s="89"/>
      <c r="DW1130" s="89"/>
      <c r="DX1130" s="89"/>
      <c r="DY1130" s="100"/>
      <c r="DZ1130" s="100">
        <v>3.9872212482468443</v>
      </c>
      <c r="EA1130" s="100"/>
      <c r="EB1130" s="100">
        <v>3.6711921458625527</v>
      </c>
    </row>
    <row r="1131" spans="117:148">
      <c r="DM1131" s="89" t="s">
        <v>317</v>
      </c>
      <c r="DN1131" s="89" t="s">
        <v>318</v>
      </c>
      <c r="DO1131" s="89" t="s">
        <v>151</v>
      </c>
      <c r="DP1131" s="89">
        <v>136.80000000000001</v>
      </c>
      <c r="DQ1131" s="89">
        <v>760.66</v>
      </c>
      <c r="DR1131" s="89">
        <v>644.08000000000004</v>
      </c>
      <c r="DS1131" s="89"/>
      <c r="DT1131" s="89"/>
      <c r="DU1131" s="89"/>
      <c r="DV1131" s="89">
        <v>-100</v>
      </c>
      <c r="DW1131" s="89">
        <v>-100</v>
      </c>
      <c r="DX1131" s="89">
        <v>-100</v>
      </c>
      <c r="DY1131" s="100">
        <v>5.5603801169590632</v>
      </c>
      <c r="DZ1131" s="100"/>
      <c r="EA1131" s="100">
        <v>4.708187134502924</v>
      </c>
      <c r="EB1131" s="100"/>
    </row>
    <row r="1132" spans="117:148">
      <c r="EC1132" s="89" t="s">
        <v>412</v>
      </c>
      <c r="ED1132" s="89" t="s">
        <v>413</v>
      </c>
      <c r="EE1132" s="89" t="s">
        <v>47</v>
      </c>
      <c r="EF1132" s="89">
        <v>23586</v>
      </c>
      <c r="EG1132" s="89">
        <v>120418.31</v>
      </c>
      <c r="EH1132" s="89">
        <v>103697.01</v>
      </c>
      <c r="EI1132" s="89">
        <v>46412</v>
      </c>
      <c r="EJ1132" s="89">
        <v>219244.72</v>
      </c>
      <c r="EK1132" s="89">
        <v>201601.61</v>
      </c>
      <c r="EL1132" s="89">
        <v>96.777749512422631</v>
      </c>
      <c r="EM1132" s="89">
        <v>82.069255082553482</v>
      </c>
      <c r="EN1132" s="89">
        <v>94.414101235898713</v>
      </c>
      <c r="EO1132" s="100">
        <v>5.105499448825574</v>
      </c>
      <c r="EP1132" s="100">
        <v>4.723880031026459</v>
      </c>
      <c r="EQ1132" s="100">
        <v>4.3965492241160007</v>
      </c>
      <c r="ER1132" s="100">
        <v>4.3437389037317935</v>
      </c>
    </row>
    <row r="1133" spans="117:148">
      <c r="EC1133" s="89" t="s">
        <v>412</v>
      </c>
      <c r="ED1133" s="89" t="s">
        <v>413</v>
      </c>
      <c r="EE1133" s="89" t="s">
        <v>86</v>
      </c>
      <c r="EF1133" s="89"/>
      <c r="EG1133" s="89"/>
      <c r="EH1133" s="89"/>
      <c r="EI1133" s="89">
        <v>5682</v>
      </c>
      <c r="EJ1133" s="89">
        <v>28308.79</v>
      </c>
      <c r="EK1133" s="89">
        <v>26034.400000000001</v>
      </c>
      <c r="EL1133" s="89"/>
      <c r="EM1133" s="89"/>
      <c r="EN1133" s="89"/>
      <c r="EO1133" s="100"/>
      <c r="EP1133" s="100">
        <v>4.9821876099964806</v>
      </c>
      <c r="EQ1133" s="100"/>
      <c r="ER1133" s="100">
        <v>4.5819077789510736</v>
      </c>
    </row>
    <row r="1134" spans="117:148">
      <c r="EC1134" s="89" t="s">
        <v>412</v>
      </c>
      <c r="ED1134" s="89" t="s">
        <v>413</v>
      </c>
      <c r="EE1134" s="89" t="s">
        <v>59</v>
      </c>
      <c r="EF1134" s="89"/>
      <c r="EG1134" s="89"/>
      <c r="EH1134" s="89"/>
      <c r="EI1134" s="89">
        <v>750</v>
      </c>
      <c r="EJ1134" s="89">
        <v>4412.09</v>
      </c>
      <c r="EK1134" s="89">
        <v>4070.5</v>
      </c>
      <c r="EL1134" s="89"/>
      <c r="EM1134" s="89"/>
      <c r="EN1134" s="89"/>
      <c r="EO1134" s="100"/>
      <c r="EP1134" s="100">
        <v>5.8827866666666671</v>
      </c>
      <c r="EQ1134" s="100"/>
      <c r="ER1134" s="100">
        <v>5.4273333333333333</v>
      </c>
    </row>
    <row r="1135" spans="117:148">
      <c r="EC1135" s="89" t="s">
        <v>412</v>
      </c>
      <c r="ED1135" s="89" t="s">
        <v>413</v>
      </c>
      <c r="EE1135" s="89" t="s">
        <v>134</v>
      </c>
      <c r="EF1135" s="89">
        <v>39100</v>
      </c>
      <c r="EG1135" s="89">
        <v>261563.93</v>
      </c>
      <c r="EH1135" s="89">
        <v>223928.85</v>
      </c>
      <c r="EI1135" s="89">
        <v>68460</v>
      </c>
      <c r="EJ1135" s="89">
        <v>380822.15</v>
      </c>
      <c r="EK1135" s="89">
        <v>350369.34</v>
      </c>
      <c r="EL1135" s="89">
        <v>75.089514066496164</v>
      </c>
      <c r="EM1135" s="89">
        <v>45.594291231210683</v>
      </c>
      <c r="EN1135" s="89">
        <v>56.464582388557801</v>
      </c>
      <c r="EO1135" s="100">
        <v>6.6896145780051146</v>
      </c>
      <c r="EP1135" s="100">
        <v>5.5626957347356125</v>
      </c>
      <c r="EQ1135" s="100">
        <v>5.7270805626598467</v>
      </c>
      <c r="ER1135" s="100">
        <v>5.1178694127957938</v>
      </c>
    </row>
    <row r="1136" spans="117:148">
      <c r="EC1136" s="89" t="s">
        <v>412</v>
      </c>
      <c r="ED1136" s="89" t="s">
        <v>413</v>
      </c>
      <c r="EE1136" s="89" t="s">
        <v>62</v>
      </c>
      <c r="EF1136" s="89">
        <v>116716.41</v>
      </c>
      <c r="EG1136" s="89">
        <v>830117.86</v>
      </c>
      <c r="EH1136" s="89">
        <v>712905.31</v>
      </c>
      <c r="EI1136" s="89">
        <v>151590</v>
      </c>
      <c r="EJ1136" s="89">
        <v>876990.8</v>
      </c>
      <c r="EK1136" s="89">
        <v>806440.84</v>
      </c>
      <c r="EL1136" s="89">
        <v>29.878909058289228</v>
      </c>
      <c r="EM1136" s="89">
        <v>5.6465403599435939</v>
      </c>
      <c r="EN1136" s="89">
        <v>13.120330103867497</v>
      </c>
      <c r="EO1136" s="100">
        <v>7.1122634769181126</v>
      </c>
      <c r="EP1136" s="100">
        <v>5.7852813510125998</v>
      </c>
      <c r="EQ1136" s="100">
        <v>6.1080126607732366</v>
      </c>
      <c r="ER1136" s="100">
        <v>5.3198815225278713</v>
      </c>
    </row>
    <row r="1137" spans="133:148">
      <c r="EC1137" s="89" t="s">
        <v>412</v>
      </c>
      <c r="ED1137" s="89" t="s">
        <v>413</v>
      </c>
      <c r="EE1137" s="89" t="s">
        <v>53</v>
      </c>
      <c r="EF1137" s="89">
        <v>158249.67000000001</v>
      </c>
      <c r="EG1137" s="89">
        <v>835928.09</v>
      </c>
      <c r="EH1137" s="89">
        <v>718677.02</v>
      </c>
      <c r="EI1137" s="89">
        <v>237228.28</v>
      </c>
      <c r="EJ1137" s="89">
        <v>1214310.33</v>
      </c>
      <c r="EK1137" s="89">
        <v>1116283.5900000001</v>
      </c>
      <c r="EL1137" s="89">
        <v>49.907598543491417</v>
      </c>
      <c r="EM1137" s="89">
        <v>45.264927034573041</v>
      </c>
      <c r="EN1137" s="89">
        <v>55.3247924916258</v>
      </c>
      <c r="EO1137" s="100">
        <v>5.2823370184595007</v>
      </c>
      <c r="EP1137" s="100">
        <v>5.1187418717532331</v>
      </c>
      <c r="EQ1137" s="100">
        <v>4.5414124402281528</v>
      </c>
      <c r="ER1137" s="100">
        <v>4.7055249483746211</v>
      </c>
    </row>
    <row r="1138" spans="133:148">
      <c r="EC1138" s="89" t="s">
        <v>412</v>
      </c>
      <c r="ED1138" s="89" t="s">
        <v>413</v>
      </c>
      <c r="EE1138" s="89" t="s">
        <v>81</v>
      </c>
      <c r="EF1138" s="89"/>
      <c r="EG1138" s="89"/>
      <c r="EH1138" s="89"/>
      <c r="EI1138" s="89">
        <v>2122</v>
      </c>
      <c r="EJ1138" s="89">
        <v>11370.32</v>
      </c>
      <c r="EK1138" s="89">
        <v>10460.15</v>
      </c>
      <c r="EL1138" s="89"/>
      <c r="EM1138" s="89"/>
      <c r="EN1138" s="89"/>
      <c r="EO1138" s="100"/>
      <c r="EP1138" s="100">
        <v>5.3583034872761548</v>
      </c>
      <c r="EQ1138" s="100"/>
      <c r="ER1138" s="100">
        <v>4.929382657869934</v>
      </c>
    </row>
    <row r="1139" spans="133:148">
      <c r="EC1139" s="89" t="s">
        <v>412</v>
      </c>
      <c r="ED1139" s="89" t="s">
        <v>413</v>
      </c>
      <c r="EE1139" s="89" t="s">
        <v>672</v>
      </c>
      <c r="EF1139" s="89"/>
      <c r="EG1139" s="89"/>
      <c r="EH1139" s="89"/>
      <c r="EI1139" s="89">
        <v>1490</v>
      </c>
      <c r="EJ1139" s="89">
        <v>7396.42</v>
      </c>
      <c r="EK1139" s="89">
        <v>6834.96</v>
      </c>
      <c r="EL1139" s="89"/>
      <c r="EM1139" s="89"/>
      <c r="EN1139" s="89"/>
      <c r="EO1139" s="100"/>
      <c r="EP1139" s="100">
        <v>4.964040268456376</v>
      </c>
      <c r="EQ1139" s="100"/>
      <c r="ER1139" s="100">
        <v>4.5872214765100674</v>
      </c>
    </row>
    <row r="1140" spans="133:148">
      <c r="EC1140" s="89" t="s">
        <v>412</v>
      </c>
      <c r="ED1140" s="89" t="s">
        <v>413</v>
      </c>
      <c r="EE1140" s="89" t="s">
        <v>41</v>
      </c>
      <c r="EF1140" s="89">
        <v>428544</v>
      </c>
      <c r="EG1140" s="89">
        <v>2424477.2599999998</v>
      </c>
      <c r="EH1140" s="89">
        <v>2082414.74</v>
      </c>
      <c r="EI1140" s="89">
        <v>378277</v>
      </c>
      <c r="EJ1140" s="89">
        <v>2144864.75</v>
      </c>
      <c r="EK1140" s="89">
        <v>1973794.92</v>
      </c>
      <c r="EL1140" s="89">
        <v>-11.729717368578255</v>
      </c>
      <c r="EM1140" s="89">
        <v>-11.532898848471765</v>
      </c>
      <c r="EN1140" s="89">
        <v>-5.216051246352591</v>
      </c>
      <c r="EO1140" s="100">
        <v>5.657475685110513</v>
      </c>
      <c r="EP1140" s="100">
        <v>5.6700903041950736</v>
      </c>
      <c r="EQ1140" s="100">
        <v>4.8592787205047792</v>
      </c>
      <c r="ER1140" s="100">
        <v>5.2178560155653129</v>
      </c>
    </row>
    <row r="1141" spans="133:148">
      <c r="EC1141" s="89" t="s">
        <v>412</v>
      </c>
      <c r="ED1141" s="89" t="s">
        <v>413</v>
      </c>
      <c r="EE1141" s="89" t="s">
        <v>44</v>
      </c>
      <c r="EF1141" s="89">
        <v>270626.40000000002</v>
      </c>
      <c r="EG1141" s="89">
        <v>1340975.06</v>
      </c>
      <c r="EH1141" s="89">
        <v>1152684.73</v>
      </c>
      <c r="EI1141" s="89">
        <v>219780</v>
      </c>
      <c r="EJ1141" s="89">
        <v>1081471.8899999999</v>
      </c>
      <c r="EK1141" s="89">
        <v>995656.32</v>
      </c>
      <c r="EL1141" s="89">
        <v>-18.788410886742763</v>
      </c>
      <c r="EM1141" s="89">
        <v>-19.351826722265823</v>
      </c>
      <c r="EN1141" s="89">
        <v>-13.622841173579184</v>
      </c>
      <c r="EO1141" s="100">
        <v>4.9550785141434828</v>
      </c>
      <c r="EP1141" s="100">
        <v>4.92070202020202</v>
      </c>
      <c r="EQ1141" s="100">
        <v>4.2593210788008848</v>
      </c>
      <c r="ER1141" s="100">
        <v>4.5302407862407863</v>
      </c>
    </row>
    <row r="1142" spans="133:148">
      <c r="EC1142" s="89" t="s">
        <v>412</v>
      </c>
      <c r="ED1142" s="89" t="s">
        <v>413</v>
      </c>
      <c r="EE1142" s="89" t="s">
        <v>56</v>
      </c>
      <c r="EF1142" s="89">
        <v>10900</v>
      </c>
      <c r="EG1142" s="89">
        <v>59934.95</v>
      </c>
      <c r="EH1142" s="89">
        <v>51991.89</v>
      </c>
      <c r="EI1142" s="89">
        <v>43991</v>
      </c>
      <c r="EJ1142" s="89">
        <v>241788.89</v>
      </c>
      <c r="EK1142" s="89">
        <v>222582.36</v>
      </c>
      <c r="EL1142" s="89">
        <v>303.58715596330273</v>
      </c>
      <c r="EM1142" s="89">
        <v>303.41885661037509</v>
      </c>
      <c r="EN1142" s="89">
        <v>328.10976865815024</v>
      </c>
      <c r="EO1142" s="100">
        <v>5.4986192660550453</v>
      </c>
      <c r="EP1142" s="100">
        <v>5.4963262940146853</v>
      </c>
      <c r="EQ1142" s="100">
        <v>4.7698981651376142</v>
      </c>
      <c r="ER1142" s="100">
        <v>5.0597249437384919</v>
      </c>
    </row>
    <row r="1143" spans="133:148">
      <c r="EC1143" s="89" t="s">
        <v>412</v>
      </c>
      <c r="ED1143" s="89" t="s">
        <v>413</v>
      </c>
      <c r="EE1143" s="89" t="s">
        <v>42</v>
      </c>
      <c r="EF1143" s="89">
        <v>335760</v>
      </c>
      <c r="EG1143" s="89">
        <v>1617317.84</v>
      </c>
      <c r="EH1143" s="89">
        <v>1388703.29</v>
      </c>
      <c r="EI1143" s="89">
        <v>356010</v>
      </c>
      <c r="EJ1143" s="89">
        <v>1693322.84</v>
      </c>
      <c r="EK1143" s="89">
        <v>1559961.14</v>
      </c>
      <c r="EL1143" s="89">
        <v>6.0310936383130809</v>
      </c>
      <c r="EM1143" s="89">
        <v>4.6994473269397679</v>
      </c>
      <c r="EN1143" s="89">
        <v>12.332213168444344</v>
      </c>
      <c r="EO1143" s="100">
        <v>4.8168865856564214</v>
      </c>
      <c r="EP1143" s="100">
        <v>4.7563912249655909</v>
      </c>
      <c r="EQ1143" s="100">
        <v>4.1359997915177509</v>
      </c>
      <c r="ER1143" s="100">
        <v>4.3817902306114993</v>
      </c>
    </row>
    <row r="1144" spans="133:148">
      <c r="EC1144" s="89" t="s">
        <v>412</v>
      </c>
      <c r="ED1144" s="89" t="s">
        <v>413</v>
      </c>
      <c r="EE1144" s="89" t="s">
        <v>98</v>
      </c>
      <c r="EF1144" s="89">
        <v>8460</v>
      </c>
      <c r="EG1144" s="89">
        <v>52919.94</v>
      </c>
      <c r="EH1144" s="89">
        <v>45502.37</v>
      </c>
      <c r="EI1144" s="89">
        <v>6600</v>
      </c>
      <c r="EJ1144" s="89">
        <v>34782.92</v>
      </c>
      <c r="EK1144" s="89">
        <v>31961.13</v>
      </c>
      <c r="EL1144" s="89">
        <v>-21.98581560283688</v>
      </c>
      <c r="EM1144" s="89">
        <v>-34.272563423163376</v>
      </c>
      <c r="EN1144" s="89">
        <v>-29.759416927074351</v>
      </c>
      <c r="EO1144" s="100">
        <v>6.2553120567375888</v>
      </c>
      <c r="EP1144" s="100">
        <v>5.2701393939393935</v>
      </c>
      <c r="EQ1144" s="100">
        <v>5.3785307328605203</v>
      </c>
      <c r="ER1144" s="100">
        <v>4.8425954545454548</v>
      </c>
    </row>
    <row r="1145" spans="133:148">
      <c r="EC1145" s="89" t="s">
        <v>412</v>
      </c>
      <c r="ED1145" s="89" t="s">
        <v>413</v>
      </c>
      <c r="EE1145" s="89" t="s">
        <v>61</v>
      </c>
      <c r="EF1145" s="89">
        <v>8320</v>
      </c>
      <c r="EG1145" s="89">
        <v>45265.61</v>
      </c>
      <c r="EH1145" s="89">
        <v>38984.78</v>
      </c>
      <c r="EI1145" s="89">
        <v>10886</v>
      </c>
      <c r="EJ1145" s="89">
        <v>63659.96</v>
      </c>
      <c r="EK1145" s="89">
        <v>58565.8</v>
      </c>
      <c r="EL1145" s="89">
        <v>30.841346153846153</v>
      </c>
      <c r="EM1145" s="89">
        <v>40.636478774946362</v>
      </c>
      <c r="EN1145" s="89">
        <v>50.227345133151978</v>
      </c>
      <c r="EO1145" s="100">
        <v>5.440578125</v>
      </c>
      <c r="EP1145" s="100">
        <v>5.8478743340069812</v>
      </c>
      <c r="EQ1145" s="100">
        <v>4.6856706730769231</v>
      </c>
      <c r="ER1145" s="100">
        <v>5.3799191622267131</v>
      </c>
    </row>
    <row r="1146" spans="133:148">
      <c r="EC1146" s="89" t="s">
        <v>412</v>
      </c>
      <c r="ED1146" s="89" t="s">
        <v>413</v>
      </c>
      <c r="EE1146" s="89" t="s">
        <v>49</v>
      </c>
      <c r="EF1146" s="89">
        <v>13260</v>
      </c>
      <c r="EG1146" s="89">
        <v>80331.740000000005</v>
      </c>
      <c r="EH1146" s="89">
        <v>68649.350000000006</v>
      </c>
      <c r="EI1146" s="89">
        <v>81570</v>
      </c>
      <c r="EJ1146" s="89">
        <v>595551.4</v>
      </c>
      <c r="EK1146" s="89">
        <v>547756.12</v>
      </c>
      <c r="EL1146" s="89">
        <v>515.15837104072398</v>
      </c>
      <c r="EM1146" s="89">
        <v>641.36499470819376</v>
      </c>
      <c r="EN1146" s="89">
        <v>697.90430645009747</v>
      </c>
      <c r="EO1146" s="100">
        <v>6.0582006033182507</v>
      </c>
      <c r="EP1146" s="100">
        <v>7.3011082505823222</v>
      </c>
      <c r="EQ1146" s="100">
        <v>5.1771757164404226</v>
      </c>
      <c r="ER1146" s="100">
        <v>6.7151663601814393</v>
      </c>
    </row>
    <row r="1147" spans="133:148">
      <c r="EC1147" s="89" t="s">
        <v>412</v>
      </c>
      <c r="ED1147" s="89" t="s">
        <v>413</v>
      </c>
      <c r="EE1147" s="89" t="s">
        <v>94</v>
      </c>
      <c r="EF1147" s="89">
        <v>36160</v>
      </c>
      <c r="EG1147" s="89">
        <v>173331.22</v>
      </c>
      <c r="EH1147" s="89">
        <v>147603.79</v>
      </c>
      <c r="EI1147" s="89"/>
      <c r="EJ1147" s="89"/>
      <c r="EK1147" s="89"/>
      <c r="EL1147" s="89">
        <v>-100</v>
      </c>
      <c r="EM1147" s="89">
        <v>-100</v>
      </c>
      <c r="EN1147" s="89">
        <v>-100</v>
      </c>
      <c r="EO1147" s="100">
        <v>4.7934518805309736</v>
      </c>
      <c r="EP1147" s="100"/>
      <c r="EQ1147" s="100">
        <v>4.0819632190265489</v>
      </c>
      <c r="ER1147" s="100"/>
    </row>
    <row r="1148" spans="133:148">
      <c r="EC1148" s="89" t="s">
        <v>412</v>
      </c>
      <c r="ED1148" s="89" t="s">
        <v>413</v>
      </c>
      <c r="EE1148" s="89" t="s">
        <v>69</v>
      </c>
      <c r="EF1148" s="89">
        <v>12660</v>
      </c>
      <c r="EG1148" s="89">
        <v>69855.41</v>
      </c>
      <c r="EH1148" s="89">
        <v>60884.12</v>
      </c>
      <c r="EI1148" s="89">
        <v>31614</v>
      </c>
      <c r="EJ1148" s="89">
        <v>178942.03</v>
      </c>
      <c r="EK1148" s="89">
        <v>165774.57999999999</v>
      </c>
      <c r="EL1148" s="89">
        <v>149.71563981042655</v>
      </c>
      <c r="EM1148" s="89">
        <v>156.16058942321001</v>
      </c>
      <c r="EN1148" s="89">
        <v>172.2788470951046</v>
      </c>
      <c r="EO1148" s="100">
        <v>5.5178048973143765</v>
      </c>
      <c r="EP1148" s="100">
        <v>5.6602147782627945</v>
      </c>
      <c r="EQ1148" s="100">
        <v>4.8091721958925753</v>
      </c>
      <c r="ER1148" s="100">
        <v>5.2437078509521093</v>
      </c>
    </row>
    <row r="1149" spans="133:148">
      <c r="EC1149" s="89" t="s">
        <v>412</v>
      </c>
      <c r="ED1149" s="89" t="s">
        <v>413</v>
      </c>
      <c r="EE1149" s="89" t="s">
        <v>70</v>
      </c>
      <c r="EF1149" s="89">
        <v>2760</v>
      </c>
      <c r="EG1149" s="89">
        <v>14968.99</v>
      </c>
      <c r="EH1149" s="89">
        <v>12841.42</v>
      </c>
      <c r="EI1149" s="89">
        <v>3078</v>
      </c>
      <c r="EJ1149" s="89">
        <v>17579.38</v>
      </c>
      <c r="EK1149" s="89">
        <v>16168.84</v>
      </c>
      <c r="EL1149" s="89">
        <v>11.521739130434783</v>
      </c>
      <c r="EM1149" s="89">
        <v>17.438651505545806</v>
      </c>
      <c r="EN1149" s="89">
        <v>25.911620365971988</v>
      </c>
      <c r="EO1149" s="100">
        <v>5.4235471014492749</v>
      </c>
      <c r="EP1149" s="100">
        <v>5.7112995451591946</v>
      </c>
      <c r="EQ1149" s="100">
        <v>4.6526884057971012</v>
      </c>
      <c r="ER1149" s="100">
        <v>5.2530344379467184</v>
      </c>
    </row>
    <row r="1150" spans="133:148">
      <c r="EC1150" s="89" t="s">
        <v>412</v>
      </c>
      <c r="ED1150" s="89" t="s">
        <v>413</v>
      </c>
      <c r="EE1150" s="89" t="s">
        <v>66</v>
      </c>
      <c r="EF1150" s="89">
        <v>169694</v>
      </c>
      <c r="EG1150" s="89">
        <v>816607.5</v>
      </c>
      <c r="EH1150" s="89">
        <v>700801.37</v>
      </c>
      <c r="EI1150" s="89">
        <v>147442</v>
      </c>
      <c r="EJ1150" s="89">
        <v>757342.3</v>
      </c>
      <c r="EK1150" s="89">
        <v>697345.75</v>
      </c>
      <c r="EL1150" s="89">
        <v>-13.113015192051575</v>
      </c>
      <c r="EM1150" s="89">
        <v>-7.2574890629831286</v>
      </c>
      <c r="EN1150" s="89">
        <v>-0.49309549723054841</v>
      </c>
      <c r="EO1150" s="100">
        <v>4.8122355534078993</v>
      </c>
      <c r="EP1150" s="100">
        <v>5.1365438613149577</v>
      </c>
      <c r="EQ1150" s="100">
        <v>4.1297946303346027</v>
      </c>
      <c r="ER1150" s="100">
        <v>4.7296275823713732</v>
      </c>
    </row>
    <row r="1151" spans="133:148">
      <c r="EC1151" s="89" t="s">
        <v>412</v>
      </c>
      <c r="ED1151" s="89" t="s">
        <v>413</v>
      </c>
      <c r="EE1151" s="89" t="s">
        <v>48</v>
      </c>
      <c r="EF1151" s="89">
        <v>3710</v>
      </c>
      <c r="EG1151" s="89">
        <v>25371.200000000001</v>
      </c>
      <c r="EH1151" s="89">
        <v>21743.17</v>
      </c>
      <c r="EI1151" s="89">
        <v>2990</v>
      </c>
      <c r="EJ1151" s="89">
        <v>18035.7</v>
      </c>
      <c r="EK1151" s="89">
        <v>16629.98</v>
      </c>
      <c r="EL1151" s="89">
        <v>-19.40700808625337</v>
      </c>
      <c r="EM1151" s="89">
        <v>-28.912704168506021</v>
      </c>
      <c r="EN1151" s="89">
        <v>-23.516304200353488</v>
      </c>
      <c r="EO1151" s="100">
        <v>6.8385983827493266</v>
      </c>
      <c r="EP1151" s="100">
        <v>6.0320066889632109</v>
      </c>
      <c r="EQ1151" s="100">
        <v>5.8606927223719669</v>
      </c>
      <c r="ER1151" s="100">
        <v>5.5618662207357854</v>
      </c>
    </row>
    <row r="1152" spans="133:148">
      <c r="EC1152" s="89" t="s">
        <v>412</v>
      </c>
      <c r="ED1152" s="89" t="s">
        <v>413</v>
      </c>
      <c r="EE1152" s="89" t="s">
        <v>345</v>
      </c>
      <c r="EF1152" s="89">
        <v>17296</v>
      </c>
      <c r="EG1152" s="89">
        <v>90075.18</v>
      </c>
      <c r="EH1152" s="89">
        <v>77373.09</v>
      </c>
      <c r="EI1152" s="89">
        <v>16886</v>
      </c>
      <c r="EJ1152" s="89">
        <v>82272.14</v>
      </c>
      <c r="EK1152" s="89">
        <v>75719.759999999995</v>
      </c>
      <c r="EL1152" s="89">
        <v>-2.3704902867715081</v>
      </c>
      <c r="EM1152" s="89">
        <v>-8.6628081120681557</v>
      </c>
      <c r="EN1152" s="89">
        <v>-2.1368281918170799</v>
      </c>
      <c r="EO1152" s="100">
        <v>5.2078619333950043</v>
      </c>
      <c r="EP1152" s="100">
        <v>4.8722101148880732</v>
      </c>
      <c r="EQ1152" s="100">
        <v>4.473467275670675</v>
      </c>
      <c r="ER1152" s="100">
        <v>4.4841738718465001</v>
      </c>
    </row>
    <row r="1153" spans="133:148">
      <c r="EC1153" s="89" t="s">
        <v>412</v>
      </c>
      <c r="ED1153" s="89" t="s">
        <v>413</v>
      </c>
      <c r="EE1153" s="89" t="s">
        <v>65</v>
      </c>
      <c r="EF1153" s="89">
        <v>3620</v>
      </c>
      <c r="EG1153" s="89">
        <v>19404.62</v>
      </c>
      <c r="EH1153" s="89">
        <v>16815.52</v>
      </c>
      <c r="EI1153" s="89">
        <v>4500</v>
      </c>
      <c r="EJ1153" s="89">
        <v>26584.080000000002</v>
      </c>
      <c r="EK1153" s="89">
        <v>24476.2</v>
      </c>
      <c r="EL1153" s="89">
        <v>24.30939226519337</v>
      </c>
      <c r="EM1153" s="89">
        <v>36.99871473906731</v>
      </c>
      <c r="EN1153" s="89">
        <v>45.557199539473054</v>
      </c>
      <c r="EO1153" s="100">
        <v>5.3603922651933695</v>
      </c>
      <c r="EP1153" s="100">
        <v>5.9075733333333336</v>
      </c>
      <c r="EQ1153" s="100">
        <v>4.6451712707182322</v>
      </c>
      <c r="ER1153" s="100">
        <v>5.4391555555555557</v>
      </c>
    </row>
    <row r="1154" spans="133:148">
      <c r="EC1154" s="89" t="s">
        <v>412</v>
      </c>
      <c r="ED1154" s="89" t="s">
        <v>413</v>
      </c>
      <c r="EE1154" s="89" t="s">
        <v>43</v>
      </c>
      <c r="EF1154" s="89"/>
      <c r="EG1154" s="89"/>
      <c r="EH1154" s="89"/>
      <c r="EI1154" s="89">
        <v>30962</v>
      </c>
      <c r="EJ1154" s="89">
        <v>152567.22</v>
      </c>
      <c r="EK1154" s="89">
        <v>140579.26</v>
      </c>
      <c r="EL1154" s="89"/>
      <c r="EM1154" s="89"/>
      <c r="EN1154" s="89"/>
      <c r="EO1154" s="100"/>
      <c r="EP1154" s="100">
        <v>4.9275634648924491</v>
      </c>
      <c r="EQ1154" s="100"/>
      <c r="ER1154" s="100">
        <v>4.5403804663781413</v>
      </c>
    </row>
    <row r="1155" spans="133:148">
      <c r="EC1155" s="89" t="s">
        <v>414</v>
      </c>
      <c r="ED1155" s="89" t="s">
        <v>618</v>
      </c>
      <c r="EE1155" s="89" t="s">
        <v>62</v>
      </c>
      <c r="EF1155" s="89"/>
      <c r="EG1155" s="89"/>
      <c r="EH1155" s="89"/>
      <c r="EI1155" s="89">
        <v>800</v>
      </c>
      <c r="EJ1155" s="89">
        <v>6000</v>
      </c>
      <c r="EK1155" s="89">
        <v>5523.45</v>
      </c>
      <c r="EL1155" s="89"/>
      <c r="EM1155" s="89"/>
      <c r="EN1155" s="89"/>
      <c r="EO1155" s="100"/>
      <c r="EP1155" s="100">
        <v>7.5</v>
      </c>
      <c r="EQ1155" s="100"/>
      <c r="ER1155" s="100">
        <v>6.9043124999999996</v>
      </c>
    </row>
    <row r="1156" spans="133:148">
      <c r="EC1156" s="89" t="s">
        <v>414</v>
      </c>
      <c r="ED1156" s="89" t="s">
        <v>618</v>
      </c>
      <c r="EE1156" s="89" t="s">
        <v>53</v>
      </c>
      <c r="EF1156" s="89"/>
      <c r="EG1156" s="89"/>
      <c r="EH1156" s="89"/>
      <c r="EI1156" s="89">
        <v>20</v>
      </c>
      <c r="EJ1156" s="89">
        <v>93.04</v>
      </c>
      <c r="EK1156" s="89">
        <v>85.33</v>
      </c>
      <c r="EL1156" s="89"/>
      <c r="EM1156" s="89"/>
      <c r="EN1156" s="89"/>
      <c r="EO1156" s="100"/>
      <c r="EP1156" s="100">
        <v>4.6520000000000001</v>
      </c>
      <c r="EQ1156" s="100"/>
      <c r="ER1156" s="100">
        <v>4.2664999999999997</v>
      </c>
    </row>
    <row r="1157" spans="133:148">
      <c r="EC1157" s="89" t="s">
        <v>414</v>
      </c>
      <c r="ED1157" s="89" t="s">
        <v>618</v>
      </c>
      <c r="EE1157" s="89" t="s">
        <v>41</v>
      </c>
      <c r="EF1157" s="89"/>
      <c r="EG1157" s="89"/>
      <c r="EH1157" s="89"/>
      <c r="EI1157" s="89">
        <v>3950</v>
      </c>
      <c r="EJ1157" s="89">
        <v>17184.66</v>
      </c>
      <c r="EK1157" s="89">
        <v>15860.97</v>
      </c>
      <c r="EL1157" s="89"/>
      <c r="EM1157" s="89"/>
      <c r="EN1157" s="89"/>
      <c r="EO1157" s="100"/>
      <c r="EP1157" s="100">
        <v>4.3505468354430379</v>
      </c>
      <c r="EQ1157" s="100"/>
      <c r="ER1157" s="100">
        <v>4.0154354430379744</v>
      </c>
    </row>
    <row r="1158" spans="133:148">
      <c r="EC1158" s="89" t="s">
        <v>414</v>
      </c>
      <c r="ED1158" s="89" t="s">
        <v>618</v>
      </c>
      <c r="EE1158" s="89" t="s">
        <v>44</v>
      </c>
      <c r="EF1158" s="89"/>
      <c r="EG1158" s="89"/>
      <c r="EH1158" s="89"/>
      <c r="EI1158" s="89">
        <v>13424</v>
      </c>
      <c r="EJ1158" s="89">
        <v>65693.279999999999</v>
      </c>
      <c r="EK1158" s="89">
        <v>60591.61</v>
      </c>
      <c r="EL1158" s="89"/>
      <c r="EM1158" s="89"/>
      <c r="EN1158" s="89"/>
      <c r="EO1158" s="100"/>
      <c r="EP1158" s="100">
        <v>4.8937187127532775</v>
      </c>
      <c r="EQ1158" s="100"/>
      <c r="ER1158" s="100">
        <v>4.5136777413587605</v>
      </c>
    </row>
    <row r="1159" spans="133:148">
      <c r="EC1159" s="89" t="s">
        <v>414</v>
      </c>
      <c r="ED1159" s="89" t="s">
        <v>618</v>
      </c>
      <c r="EE1159" s="89" t="s">
        <v>42</v>
      </c>
      <c r="EF1159" s="89"/>
      <c r="EG1159" s="89"/>
      <c r="EH1159" s="89"/>
      <c r="EI1159" s="89">
        <v>16350</v>
      </c>
      <c r="EJ1159" s="89">
        <v>74815.3</v>
      </c>
      <c r="EK1159" s="89">
        <v>68956.84</v>
      </c>
      <c r="EL1159" s="89"/>
      <c r="EM1159" s="89"/>
      <c r="EN1159" s="89"/>
      <c r="EO1159" s="100"/>
      <c r="EP1159" s="100">
        <v>4.5758593272171257</v>
      </c>
      <c r="EQ1159" s="100"/>
      <c r="ER1159" s="100">
        <v>4.2175437308868498</v>
      </c>
    </row>
    <row r="1160" spans="133:148">
      <c r="EC1160" s="89" t="s">
        <v>414</v>
      </c>
      <c r="ED1160" s="89" t="s">
        <v>618</v>
      </c>
      <c r="EE1160" s="89" t="s">
        <v>49</v>
      </c>
      <c r="EF1160" s="89"/>
      <c r="EG1160" s="89"/>
      <c r="EH1160" s="89"/>
      <c r="EI1160" s="89">
        <v>160</v>
      </c>
      <c r="EJ1160" s="89">
        <v>857.25</v>
      </c>
      <c r="EK1160" s="89">
        <v>787.6</v>
      </c>
      <c r="EL1160" s="89"/>
      <c r="EM1160" s="89"/>
      <c r="EN1160" s="89"/>
      <c r="EO1160" s="100"/>
      <c r="EP1160" s="100">
        <v>5.3578124999999996</v>
      </c>
      <c r="EQ1160" s="100"/>
      <c r="ER1160" s="100">
        <v>4.9225000000000003</v>
      </c>
    </row>
    <row r="1161" spans="133:148">
      <c r="EC1161" s="89" t="s">
        <v>414</v>
      </c>
      <c r="ED1161" s="89" t="s">
        <v>618</v>
      </c>
      <c r="EE1161" s="89" t="s">
        <v>66</v>
      </c>
      <c r="EF1161" s="89"/>
      <c r="EG1161" s="89"/>
      <c r="EH1161" s="89"/>
      <c r="EI1161" s="89">
        <v>332</v>
      </c>
      <c r="EJ1161" s="89">
        <v>1575.04</v>
      </c>
      <c r="EK1161" s="89">
        <v>1448.6</v>
      </c>
      <c r="EL1161" s="89"/>
      <c r="EM1161" s="89"/>
      <c r="EN1161" s="89"/>
      <c r="EO1161" s="100"/>
      <c r="EP1161" s="100">
        <v>4.7440963855421687</v>
      </c>
      <c r="EQ1161" s="100"/>
      <c r="ER1161" s="100">
        <v>4.3632530120481929</v>
      </c>
    </row>
    <row r="1162" spans="133:148">
      <c r="EC1162" s="89" t="s">
        <v>414</v>
      </c>
      <c r="ED1162" s="89" t="s">
        <v>618</v>
      </c>
      <c r="EE1162" s="89" t="s">
        <v>43</v>
      </c>
      <c r="EF1162" s="89">
        <v>6080</v>
      </c>
      <c r="EG1162" s="89">
        <v>21853.88</v>
      </c>
      <c r="EH1162" s="89">
        <v>18848</v>
      </c>
      <c r="EI1162" s="89">
        <v>5340</v>
      </c>
      <c r="EJ1162" s="89">
        <v>23626.14</v>
      </c>
      <c r="EK1162" s="89">
        <v>21794.94</v>
      </c>
      <c r="EL1162" s="89">
        <v>-12.171052631578947</v>
      </c>
      <c r="EM1162" s="89">
        <v>8.1095896929972984</v>
      </c>
      <c r="EN1162" s="89">
        <v>15.635292869269943</v>
      </c>
      <c r="EO1162" s="100">
        <v>3.5943881578947372</v>
      </c>
      <c r="EP1162" s="100">
        <v>4.424370786516854</v>
      </c>
      <c r="EQ1162" s="100">
        <v>3.1</v>
      </c>
      <c r="ER1162" s="100">
        <v>4.081449438202247</v>
      </c>
    </row>
    <row r="1163" spans="133:148">
      <c r="EC1163" s="89" t="s">
        <v>431</v>
      </c>
      <c r="ED1163" s="89" t="s">
        <v>432</v>
      </c>
      <c r="EE1163" s="89" t="s">
        <v>47</v>
      </c>
      <c r="EF1163" s="89">
        <v>1260</v>
      </c>
      <c r="EG1163" s="89">
        <v>5820.78</v>
      </c>
      <c r="EH1163" s="89">
        <v>5178</v>
      </c>
      <c r="EI1163" s="89">
        <v>2352</v>
      </c>
      <c r="EJ1163" s="89">
        <v>15636.86</v>
      </c>
      <c r="EK1163" s="89">
        <v>14336.34</v>
      </c>
      <c r="EL1163" s="89">
        <v>86.666666666666671</v>
      </c>
      <c r="EM1163" s="89">
        <v>168.63856733977238</v>
      </c>
      <c r="EN1163" s="89">
        <v>176.8702201622248</v>
      </c>
      <c r="EO1163" s="100">
        <v>4.6196666666666664</v>
      </c>
      <c r="EP1163" s="100">
        <v>6.6483248299319726</v>
      </c>
      <c r="EQ1163" s="100">
        <v>4.1095238095238091</v>
      </c>
      <c r="ER1163" s="100">
        <v>6.0953826530612245</v>
      </c>
    </row>
    <row r="1164" spans="133:148">
      <c r="EC1164" s="89" t="s">
        <v>431</v>
      </c>
      <c r="ED1164" s="89" t="s">
        <v>432</v>
      </c>
      <c r="EE1164" s="89" t="s">
        <v>133</v>
      </c>
      <c r="EF1164" s="89">
        <v>5000</v>
      </c>
      <c r="EG1164" s="89">
        <v>27372.78</v>
      </c>
      <c r="EH1164" s="89">
        <v>23613.15</v>
      </c>
      <c r="EI1164" s="89"/>
      <c r="EJ1164" s="89"/>
      <c r="EK1164" s="89"/>
      <c r="EL1164" s="89">
        <v>-100</v>
      </c>
      <c r="EM1164" s="89">
        <v>-100</v>
      </c>
      <c r="EN1164" s="89">
        <v>-100</v>
      </c>
      <c r="EO1164" s="100">
        <v>5.4745559999999998</v>
      </c>
      <c r="EP1164" s="100"/>
      <c r="EQ1164" s="100">
        <v>4.7226300000000005</v>
      </c>
      <c r="ER1164" s="100"/>
    </row>
    <row r="1165" spans="133:148">
      <c r="EC1165" s="89" t="s">
        <v>431</v>
      </c>
      <c r="ED1165" s="89" t="s">
        <v>432</v>
      </c>
      <c r="EE1165" s="89" t="s">
        <v>62</v>
      </c>
      <c r="EF1165" s="89">
        <v>19090</v>
      </c>
      <c r="EG1165" s="89">
        <v>165401.5</v>
      </c>
      <c r="EH1165" s="89">
        <v>137272.85999999999</v>
      </c>
      <c r="EI1165" s="89"/>
      <c r="EJ1165" s="89"/>
      <c r="EK1165" s="89"/>
      <c r="EL1165" s="89">
        <v>-100</v>
      </c>
      <c r="EM1165" s="89">
        <v>-100</v>
      </c>
      <c r="EN1165" s="89">
        <v>-100</v>
      </c>
      <c r="EO1165" s="100">
        <v>8.6643006809848089</v>
      </c>
      <c r="EP1165" s="100"/>
      <c r="EQ1165" s="100">
        <v>7.1908255631220523</v>
      </c>
      <c r="ER1165" s="100"/>
    </row>
    <row r="1166" spans="133:148">
      <c r="EC1166" s="89" t="s">
        <v>431</v>
      </c>
      <c r="ED1166" s="89" t="s">
        <v>432</v>
      </c>
      <c r="EE1166" s="89" t="s">
        <v>53</v>
      </c>
      <c r="EF1166" s="89">
        <v>14844.12</v>
      </c>
      <c r="EG1166" s="89">
        <v>151018.6</v>
      </c>
      <c r="EH1166" s="89">
        <v>130951.91</v>
      </c>
      <c r="EI1166" s="89">
        <v>891</v>
      </c>
      <c r="EJ1166" s="89">
        <v>6364.75</v>
      </c>
      <c r="EK1166" s="89">
        <v>5837.41</v>
      </c>
      <c r="EL1166" s="89">
        <v>-93.997623301347602</v>
      </c>
      <c r="EM1166" s="89">
        <v>-95.785452917720065</v>
      </c>
      <c r="EN1166" s="89">
        <v>-95.542325423126698</v>
      </c>
      <c r="EO1166" s="100">
        <v>10.173631040438908</v>
      </c>
      <c r="EP1166" s="100">
        <v>7.14337822671156</v>
      </c>
      <c r="EQ1166" s="100">
        <v>8.8218035154660566</v>
      </c>
      <c r="ER1166" s="100">
        <v>6.5515263748597077</v>
      </c>
    </row>
    <row r="1167" spans="133:148">
      <c r="EC1167" s="89" t="s">
        <v>431</v>
      </c>
      <c r="ED1167" s="89" t="s">
        <v>432</v>
      </c>
      <c r="EE1167" s="89" t="s">
        <v>55</v>
      </c>
      <c r="EF1167" s="89">
        <v>2000</v>
      </c>
      <c r="EG1167" s="89">
        <v>12955.83</v>
      </c>
      <c r="EH1167" s="89">
        <v>10756.1</v>
      </c>
      <c r="EI1167" s="89"/>
      <c r="EJ1167" s="89"/>
      <c r="EK1167" s="89"/>
      <c r="EL1167" s="89">
        <v>-100</v>
      </c>
      <c r="EM1167" s="89">
        <v>-100</v>
      </c>
      <c r="EN1167" s="89">
        <v>-100</v>
      </c>
      <c r="EO1167" s="100">
        <v>6.4779150000000003</v>
      </c>
      <c r="EP1167" s="100"/>
      <c r="EQ1167" s="100">
        <v>5.37805</v>
      </c>
      <c r="ER1167" s="100"/>
    </row>
    <row r="1168" spans="133:148">
      <c r="EC1168" s="89" t="s">
        <v>431</v>
      </c>
      <c r="ED1168" s="89" t="s">
        <v>432</v>
      </c>
      <c r="EE1168" s="89" t="s">
        <v>41</v>
      </c>
      <c r="EF1168" s="89"/>
      <c r="EG1168" s="89"/>
      <c r="EH1168" s="89"/>
      <c r="EI1168" s="89">
        <v>9450</v>
      </c>
      <c r="EJ1168" s="89">
        <v>59977.52</v>
      </c>
      <c r="EK1168" s="89">
        <v>55277.05</v>
      </c>
      <c r="EL1168" s="89"/>
      <c r="EM1168" s="89"/>
      <c r="EN1168" s="89"/>
      <c r="EO1168" s="100"/>
      <c r="EP1168" s="100">
        <v>6.3468275132275132</v>
      </c>
      <c r="EQ1168" s="100"/>
      <c r="ER1168" s="100">
        <v>5.8494232804232809</v>
      </c>
    </row>
    <row r="1169" spans="133:148">
      <c r="EC1169" s="89" t="s">
        <v>431</v>
      </c>
      <c r="ED1169" s="89" t="s">
        <v>432</v>
      </c>
      <c r="EE1169" s="89" t="s">
        <v>44</v>
      </c>
      <c r="EF1169" s="89">
        <v>2340</v>
      </c>
      <c r="EG1169" s="89">
        <v>13051.87</v>
      </c>
      <c r="EH1169" s="89">
        <v>11091.6</v>
      </c>
      <c r="EI1169" s="89"/>
      <c r="EJ1169" s="89"/>
      <c r="EK1169" s="89"/>
      <c r="EL1169" s="89">
        <v>-100</v>
      </c>
      <c r="EM1169" s="89">
        <v>-100</v>
      </c>
      <c r="EN1169" s="89">
        <v>-100</v>
      </c>
      <c r="EO1169" s="100">
        <v>5.5777222222222225</v>
      </c>
      <c r="EP1169" s="100"/>
      <c r="EQ1169" s="100">
        <v>4.74</v>
      </c>
      <c r="ER1169" s="100"/>
    </row>
    <row r="1170" spans="133:148">
      <c r="EC1170" s="89" t="s">
        <v>431</v>
      </c>
      <c r="ED1170" s="89" t="s">
        <v>432</v>
      </c>
      <c r="EE1170" s="89" t="s">
        <v>84</v>
      </c>
      <c r="EF1170" s="89">
        <v>13990</v>
      </c>
      <c r="EG1170" s="89">
        <v>72546.16</v>
      </c>
      <c r="EH1170" s="89">
        <v>61143.17</v>
      </c>
      <c r="EI1170" s="89"/>
      <c r="EJ1170" s="89"/>
      <c r="EK1170" s="89"/>
      <c r="EL1170" s="89">
        <v>-100</v>
      </c>
      <c r="EM1170" s="89">
        <v>-100</v>
      </c>
      <c r="EN1170" s="89">
        <v>-100</v>
      </c>
      <c r="EO1170" s="100">
        <v>5.1855725518227311</v>
      </c>
      <c r="EP1170" s="100"/>
      <c r="EQ1170" s="100">
        <v>4.3704910650464619</v>
      </c>
      <c r="ER1170" s="100"/>
    </row>
    <row r="1171" spans="133:148">
      <c r="EC1171" s="89" t="s">
        <v>431</v>
      </c>
      <c r="ED1171" s="89" t="s">
        <v>432</v>
      </c>
      <c r="EE1171" s="89" t="s">
        <v>525</v>
      </c>
      <c r="EF1171" s="89">
        <v>1120</v>
      </c>
      <c r="EG1171" s="89">
        <v>5849.24</v>
      </c>
      <c r="EH1171" s="89">
        <v>5035.8599999999997</v>
      </c>
      <c r="EI1171" s="89"/>
      <c r="EJ1171" s="89"/>
      <c r="EK1171" s="89"/>
      <c r="EL1171" s="89">
        <v>-100</v>
      </c>
      <c r="EM1171" s="89">
        <v>-100</v>
      </c>
      <c r="EN1171" s="89">
        <v>-100</v>
      </c>
      <c r="EO1171" s="100">
        <v>5.2225357142857138</v>
      </c>
      <c r="EP1171" s="100"/>
      <c r="EQ1171" s="100">
        <v>4.4963035714285713</v>
      </c>
      <c r="ER1171" s="100"/>
    </row>
    <row r="1172" spans="133:148">
      <c r="EC1172" s="89" t="s">
        <v>433</v>
      </c>
      <c r="ED1172" s="89" t="s">
        <v>625</v>
      </c>
      <c r="EE1172" s="89" t="s">
        <v>133</v>
      </c>
      <c r="EF1172" s="89">
        <v>336</v>
      </c>
      <c r="EG1172" s="89">
        <v>3161.76</v>
      </c>
      <c r="EH1172" s="89">
        <v>2722.09</v>
      </c>
      <c r="EI1172" s="89"/>
      <c r="EJ1172" s="89"/>
      <c r="EK1172" s="89"/>
      <c r="EL1172" s="89">
        <v>-100</v>
      </c>
      <c r="EM1172" s="89">
        <v>-100</v>
      </c>
      <c r="EN1172" s="89">
        <v>-100</v>
      </c>
      <c r="EO1172" s="100">
        <v>9.41</v>
      </c>
      <c r="EP1172" s="100"/>
      <c r="EQ1172" s="100">
        <v>8.1014583333333334</v>
      </c>
      <c r="ER1172" s="100"/>
    </row>
    <row r="1173" spans="133:148">
      <c r="EC1173" s="89" t="s">
        <v>433</v>
      </c>
      <c r="ED1173" s="89" t="s">
        <v>625</v>
      </c>
      <c r="EE1173" s="89" t="s">
        <v>53</v>
      </c>
      <c r="EF1173" s="89"/>
      <c r="EG1173" s="89"/>
      <c r="EH1173" s="89"/>
      <c r="EI1173" s="89">
        <v>150</v>
      </c>
      <c r="EJ1173" s="89">
        <v>1037.97</v>
      </c>
      <c r="EK1173" s="89">
        <v>952.87</v>
      </c>
      <c r="EL1173" s="89"/>
      <c r="EM1173" s="89"/>
      <c r="EN1173" s="89"/>
      <c r="EO1173" s="100"/>
      <c r="EP1173" s="100">
        <v>6.9198000000000004</v>
      </c>
      <c r="EQ1173" s="100"/>
      <c r="ER1173" s="100">
        <v>6.3524666666666665</v>
      </c>
    </row>
    <row r="1174" spans="133:148">
      <c r="EC1174" s="89" t="s">
        <v>433</v>
      </c>
      <c r="ED1174" s="89" t="s">
        <v>625</v>
      </c>
      <c r="EE1174" s="89" t="s">
        <v>55</v>
      </c>
      <c r="EF1174" s="89"/>
      <c r="EG1174" s="89"/>
      <c r="EH1174" s="89"/>
      <c r="EI1174" s="89">
        <v>1920</v>
      </c>
      <c r="EJ1174" s="89">
        <v>12142.29</v>
      </c>
      <c r="EK1174" s="89">
        <v>11146.8</v>
      </c>
      <c r="EL1174" s="89"/>
      <c r="EM1174" s="89"/>
      <c r="EN1174" s="89"/>
      <c r="EO1174" s="100"/>
      <c r="EP1174" s="100">
        <v>6.3241093750000008</v>
      </c>
      <c r="EQ1174" s="100"/>
      <c r="ER1174" s="100">
        <v>5.805625</v>
      </c>
    </row>
    <row r="1175" spans="133:148">
      <c r="EC1175" s="89" t="s">
        <v>433</v>
      </c>
      <c r="ED1175" s="89" t="s">
        <v>625</v>
      </c>
      <c r="EE1175" s="89" t="s">
        <v>42</v>
      </c>
      <c r="EF1175" s="89"/>
      <c r="EG1175" s="89"/>
      <c r="EH1175" s="89"/>
      <c r="EI1175" s="89">
        <v>450</v>
      </c>
      <c r="EJ1175" s="89">
        <v>3544.75</v>
      </c>
      <c r="EK1175" s="89">
        <v>3251.73</v>
      </c>
      <c r="EL1175" s="89"/>
      <c r="EM1175" s="89"/>
      <c r="EN1175" s="89"/>
      <c r="EO1175" s="100"/>
      <c r="EP1175" s="100">
        <v>7.8772222222222226</v>
      </c>
      <c r="EQ1175" s="100"/>
      <c r="ER1175" s="100">
        <v>7.2260666666666671</v>
      </c>
    </row>
    <row r="1176" spans="133:148">
      <c r="EC1176" s="89" t="s">
        <v>441</v>
      </c>
      <c r="ED1176" s="89" t="s">
        <v>307</v>
      </c>
      <c r="EE1176" s="89" t="s">
        <v>47</v>
      </c>
      <c r="EF1176" s="89">
        <v>32</v>
      </c>
      <c r="EG1176" s="89">
        <v>366.71</v>
      </c>
      <c r="EH1176" s="89">
        <v>313.58999999999997</v>
      </c>
      <c r="EI1176" s="89">
        <v>439</v>
      </c>
      <c r="EJ1176" s="89">
        <v>5216.17</v>
      </c>
      <c r="EK1176" s="89">
        <v>4796.66</v>
      </c>
      <c r="EL1176" s="89">
        <v>1271.875</v>
      </c>
      <c r="EM1176" s="89">
        <v>1322.4237135611247</v>
      </c>
      <c r="EN1176" s="89">
        <v>1429.5959692592239</v>
      </c>
      <c r="EO1176" s="100">
        <v>11.459687499999999</v>
      </c>
      <c r="EP1176" s="100">
        <v>11.881936218678815</v>
      </c>
      <c r="EQ1176" s="100">
        <v>9.7996874999999992</v>
      </c>
      <c r="ER1176" s="100">
        <v>10.926332574031891</v>
      </c>
    </row>
    <row r="1177" spans="133:148">
      <c r="EC1177" s="89" t="s">
        <v>441</v>
      </c>
      <c r="ED1177" s="89" t="s">
        <v>307</v>
      </c>
      <c r="EE1177" s="89" t="s">
        <v>134</v>
      </c>
      <c r="EF1177" s="89"/>
      <c r="EG1177" s="89"/>
      <c r="EH1177" s="89"/>
      <c r="EI1177" s="89">
        <v>600</v>
      </c>
      <c r="EJ1177" s="89">
        <v>8794.42</v>
      </c>
      <c r="EK1177" s="89">
        <v>8129.67</v>
      </c>
      <c r="EL1177" s="89"/>
      <c r="EM1177" s="89"/>
      <c r="EN1177" s="89"/>
      <c r="EO1177" s="100"/>
      <c r="EP1177" s="100">
        <v>14.657366666666666</v>
      </c>
      <c r="EQ1177" s="100"/>
      <c r="ER1177" s="100">
        <v>13.54945</v>
      </c>
    </row>
    <row r="1178" spans="133:148">
      <c r="EC1178" s="89" t="s">
        <v>441</v>
      </c>
      <c r="ED1178" s="89" t="s">
        <v>307</v>
      </c>
      <c r="EE1178" s="89" t="s">
        <v>62</v>
      </c>
      <c r="EF1178" s="89">
        <v>4402.45</v>
      </c>
      <c r="EG1178" s="89">
        <v>60507.519999999997</v>
      </c>
      <c r="EH1178" s="89">
        <v>52109.14</v>
      </c>
      <c r="EI1178" s="89">
        <v>6942</v>
      </c>
      <c r="EJ1178" s="89">
        <v>90446.52</v>
      </c>
      <c r="EK1178" s="89">
        <v>83144.97</v>
      </c>
      <c r="EL1178" s="89">
        <v>57.684925439244068</v>
      </c>
      <c r="EM1178" s="89">
        <v>49.479800196735894</v>
      </c>
      <c r="EN1178" s="89">
        <v>59.559282690138431</v>
      </c>
      <c r="EO1178" s="100">
        <v>13.744056150552533</v>
      </c>
      <c r="EP1178" s="100">
        <v>13.028885047536734</v>
      </c>
      <c r="EQ1178" s="100">
        <v>11.836395643334962</v>
      </c>
      <c r="ER1178" s="100">
        <v>11.97709161624892</v>
      </c>
    </row>
    <row r="1179" spans="133:148">
      <c r="EC1179" s="89" t="s">
        <v>441</v>
      </c>
      <c r="ED1179" s="89" t="s">
        <v>307</v>
      </c>
      <c r="EE1179" s="89" t="s">
        <v>53</v>
      </c>
      <c r="EF1179" s="89">
        <v>15642</v>
      </c>
      <c r="EG1179" s="89">
        <v>200108.56</v>
      </c>
      <c r="EH1179" s="89">
        <v>170978.37</v>
      </c>
      <c r="EI1179" s="89">
        <v>19026</v>
      </c>
      <c r="EJ1179" s="89">
        <v>235874.98</v>
      </c>
      <c r="EK1179" s="89">
        <v>216717.06</v>
      </c>
      <c r="EL1179" s="89">
        <v>21.634062140391254</v>
      </c>
      <c r="EM1179" s="89">
        <v>17.873508259716633</v>
      </c>
      <c r="EN1179" s="89">
        <v>26.751155716363421</v>
      </c>
      <c r="EO1179" s="100">
        <v>12.793029024421429</v>
      </c>
      <c r="EP1179" s="100">
        <v>12.397507621150005</v>
      </c>
      <c r="EQ1179" s="100">
        <v>10.93072305331799</v>
      </c>
      <c r="ER1179" s="100">
        <v>11.390573951434879</v>
      </c>
    </row>
    <row r="1180" spans="133:148">
      <c r="EC1180" s="89" t="s">
        <v>441</v>
      </c>
      <c r="ED1180" s="89" t="s">
        <v>307</v>
      </c>
      <c r="EE1180" s="89" t="s">
        <v>55</v>
      </c>
      <c r="EF1180" s="89"/>
      <c r="EG1180" s="89"/>
      <c r="EH1180" s="89"/>
      <c r="EI1180" s="89">
        <v>1000</v>
      </c>
      <c r="EJ1180" s="89">
        <v>11982.38</v>
      </c>
      <c r="EK1180" s="89">
        <v>11000</v>
      </c>
      <c r="EL1180" s="89"/>
      <c r="EM1180" s="89"/>
      <c r="EN1180" s="89"/>
      <c r="EO1180" s="100"/>
      <c r="EP1180" s="100">
        <v>11.982379999999999</v>
      </c>
      <c r="EQ1180" s="100"/>
      <c r="ER1180" s="100">
        <v>11</v>
      </c>
    </row>
    <row r="1181" spans="133:148">
      <c r="EC1181" s="89" t="s">
        <v>441</v>
      </c>
      <c r="ED1181" s="89" t="s">
        <v>307</v>
      </c>
      <c r="EE1181" s="89" t="s">
        <v>41</v>
      </c>
      <c r="EF1181" s="89">
        <v>422501</v>
      </c>
      <c r="EG1181" s="89">
        <v>4692955.24</v>
      </c>
      <c r="EH1181" s="89">
        <v>4025245.9</v>
      </c>
      <c r="EI1181" s="89">
        <v>453826</v>
      </c>
      <c r="EJ1181" s="89">
        <v>5174695.5</v>
      </c>
      <c r="EK1181" s="89">
        <v>4760471.1399999997</v>
      </c>
      <c r="EL1181" s="89">
        <v>7.4141836350683192</v>
      </c>
      <c r="EM1181" s="89">
        <v>10.265179090009811</v>
      </c>
      <c r="EN1181" s="89">
        <v>18.265349701989628</v>
      </c>
      <c r="EO1181" s="100">
        <v>11.107560076780883</v>
      </c>
      <c r="EP1181" s="100">
        <v>11.402377783555812</v>
      </c>
      <c r="EQ1181" s="100">
        <v>9.527186681214955</v>
      </c>
      <c r="ER1181" s="100">
        <v>10.489639509415502</v>
      </c>
    </row>
    <row r="1182" spans="133:148">
      <c r="EC1182" s="89" t="s">
        <v>441</v>
      </c>
      <c r="ED1182" s="89" t="s">
        <v>307</v>
      </c>
      <c r="EE1182" s="89" t="s">
        <v>44</v>
      </c>
      <c r="EF1182" s="89">
        <v>826</v>
      </c>
      <c r="EG1182" s="89">
        <v>10383.66</v>
      </c>
      <c r="EH1182" s="89">
        <v>8966.0300000000007</v>
      </c>
      <c r="EI1182" s="89">
        <v>1250</v>
      </c>
      <c r="EJ1182" s="89">
        <v>16125.56</v>
      </c>
      <c r="EK1182" s="89">
        <v>14782.13</v>
      </c>
      <c r="EL1182" s="89">
        <v>51.331719128329297</v>
      </c>
      <c r="EM1182" s="89">
        <v>55.29745773648213</v>
      </c>
      <c r="EN1182" s="89">
        <v>64.868174654780304</v>
      </c>
      <c r="EO1182" s="100">
        <v>12.571016949152542</v>
      </c>
      <c r="EP1182" s="100">
        <v>12.900447999999999</v>
      </c>
      <c r="EQ1182" s="100">
        <v>10.854757869249395</v>
      </c>
      <c r="ER1182" s="100">
        <v>11.825704</v>
      </c>
    </row>
    <row r="1183" spans="133:148">
      <c r="EC1183" s="89" t="s">
        <v>441</v>
      </c>
      <c r="ED1183" s="89" t="s">
        <v>307</v>
      </c>
      <c r="EE1183" s="89" t="s">
        <v>56</v>
      </c>
      <c r="EF1183" s="89"/>
      <c r="EG1183" s="89"/>
      <c r="EH1183" s="89"/>
      <c r="EI1183" s="89">
        <v>120</v>
      </c>
      <c r="EJ1183" s="89">
        <v>1274</v>
      </c>
      <c r="EK1183" s="89">
        <v>1170.19</v>
      </c>
      <c r="EL1183" s="89"/>
      <c r="EM1183" s="89"/>
      <c r="EN1183" s="89"/>
      <c r="EO1183" s="100"/>
      <c r="EP1183" s="100">
        <v>10.616666666666667</v>
      </c>
      <c r="EQ1183" s="100"/>
      <c r="ER1183" s="100">
        <v>9.7515833333333344</v>
      </c>
    </row>
    <row r="1184" spans="133:148">
      <c r="EC1184" s="89" t="s">
        <v>441</v>
      </c>
      <c r="ED1184" s="89" t="s">
        <v>307</v>
      </c>
      <c r="EE1184" s="89" t="s">
        <v>42</v>
      </c>
      <c r="EF1184" s="89">
        <v>24159</v>
      </c>
      <c r="EG1184" s="89">
        <v>265732.67</v>
      </c>
      <c r="EH1184" s="89">
        <v>230184.88</v>
      </c>
      <c r="EI1184" s="89">
        <v>13560</v>
      </c>
      <c r="EJ1184" s="89">
        <v>157217.79</v>
      </c>
      <c r="EK1184" s="89">
        <v>144817</v>
      </c>
      <c r="EL1184" s="89">
        <v>-43.871849000372535</v>
      </c>
      <c r="EM1184" s="89">
        <v>-40.836107957670386</v>
      </c>
      <c r="EN1184" s="89">
        <v>-37.086658341764235</v>
      </c>
      <c r="EO1184" s="100">
        <v>10.999324061426384</v>
      </c>
      <c r="EP1184" s="100">
        <v>11.594232300884956</v>
      </c>
      <c r="EQ1184" s="100">
        <v>9.5279142348607149</v>
      </c>
      <c r="ER1184" s="100">
        <v>10.6797197640118</v>
      </c>
    </row>
    <row r="1185" spans="133:148">
      <c r="EC1185" s="89" t="s">
        <v>441</v>
      </c>
      <c r="ED1185" s="89" t="s">
        <v>307</v>
      </c>
      <c r="EE1185" s="89" t="s">
        <v>66</v>
      </c>
      <c r="EF1185" s="89">
        <v>310</v>
      </c>
      <c r="EG1185" s="89">
        <v>3534.98</v>
      </c>
      <c r="EH1185" s="89">
        <v>3037.97</v>
      </c>
      <c r="EI1185" s="89">
        <v>1004</v>
      </c>
      <c r="EJ1185" s="89">
        <v>12626.24</v>
      </c>
      <c r="EK1185" s="89">
        <v>11611.58</v>
      </c>
      <c r="EL1185" s="89">
        <v>223.87096774193549</v>
      </c>
      <c r="EM1185" s="89">
        <v>257.17995575646819</v>
      </c>
      <c r="EN1185" s="89">
        <v>282.2150975816088</v>
      </c>
      <c r="EO1185" s="100">
        <v>11.403161290322581</v>
      </c>
      <c r="EP1185" s="100">
        <v>12.57593625498008</v>
      </c>
      <c r="EQ1185" s="100">
        <v>9.7999032258064513</v>
      </c>
      <c r="ER1185" s="100">
        <v>11.565318725099601</v>
      </c>
    </row>
    <row r="1186" spans="133:148">
      <c r="EC1186" s="89" t="s">
        <v>441</v>
      </c>
      <c r="ED1186" s="89" t="s">
        <v>307</v>
      </c>
      <c r="EE1186" s="89" t="s">
        <v>65</v>
      </c>
      <c r="EF1186" s="89">
        <v>310</v>
      </c>
      <c r="EG1186" s="89">
        <v>3352.42</v>
      </c>
      <c r="EH1186" s="89">
        <v>2894.45</v>
      </c>
      <c r="EI1186" s="89">
        <v>270</v>
      </c>
      <c r="EJ1186" s="89">
        <v>2859.2</v>
      </c>
      <c r="EK1186" s="89">
        <v>2628.82</v>
      </c>
      <c r="EL1186" s="89">
        <v>-12.903225806451612</v>
      </c>
      <c r="EM1186" s="89">
        <v>-14.712357043568534</v>
      </c>
      <c r="EN1186" s="89">
        <v>-9.17721846983018</v>
      </c>
      <c r="EO1186" s="100">
        <v>10.81425806451613</v>
      </c>
      <c r="EP1186" s="100">
        <v>10.589629629629629</v>
      </c>
      <c r="EQ1186" s="100">
        <v>9.3369354838709668</v>
      </c>
      <c r="ER1186" s="100">
        <v>9.7363703703703717</v>
      </c>
    </row>
    <row r="1187" spans="133:148">
      <c r="EC1187" s="89" t="s">
        <v>441</v>
      </c>
      <c r="ED1187" s="89" t="s">
        <v>307</v>
      </c>
      <c r="EE1187" s="89" t="s">
        <v>43</v>
      </c>
      <c r="EF1187" s="89"/>
      <c r="EG1187" s="89"/>
      <c r="EH1187" s="89"/>
      <c r="EI1187" s="89">
        <v>10490</v>
      </c>
      <c r="EJ1187" s="89">
        <v>113815.8</v>
      </c>
      <c r="EK1187" s="89">
        <v>104650.61</v>
      </c>
      <c r="EL1187" s="89"/>
      <c r="EM1187" s="89"/>
      <c r="EN1187" s="89"/>
      <c r="EO1187" s="100"/>
      <c r="EP1187" s="100">
        <v>10.849933269780744</v>
      </c>
      <c r="EQ1187" s="100"/>
      <c r="ER1187" s="100">
        <v>9.9762259294566249</v>
      </c>
    </row>
    <row r="1188" spans="133:148">
      <c r="EC1188" s="89" t="s">
        <v>452</v>
      </c>
      <c r="ED1188" s="89" t="s">
        <v>314</v>
      </c>
      <c r="EE1188" s="89" t="s">
        <v>47</v>
      </c>
      <c r="EF1188" s="89">
        <v>5090</v>
      </c>
      <c r="EG1188" s="89">
        <v>58315.94</v>
      </c>
      <c r="EH1188" s="89">
        <v>49754.8</v>
      </c>
      <c r="EI1188" s="89">
        <v>7440</v>
      </c>
      <c r="EJ1188" s="89">
        <v>69706.64</v>
      </c>
      <c r="EK1188" s="89">
        <v>63931.199999999997</v>
      </c>
      <c r="EL1188" s="89">
        <v>46.168958742632611</v>
      </c>
      <c r="EM1188" s="89">
        <v>19.532738390224004</v>
      </c>
      <c r="EN1188" s="89">
        <v>28.492527354144716</v>
      </c>
      <c r="EO1188" s="100">
        <v>11.456962671905698</v>
      </c>
      <c r="EP1188" s="100">
        <v>9.369172043010753</v>
      </c>
      <c r="EQ1188" s="100">
        <v>9.7750098231827121</v>
      </c>
      <c r="ER1188" s="100">
        <v>8.5929032258064506</v>
      </c>
    </row>
    <row r="1189" spans="133:148">
      <c r="EC1189" s="89" t="s">
        <v>452</v>
      </c>
      <c r="ED1189" s="89" t="s">
        <v>314</v>
      </c>
      <c r="EE1189" s="89" t="s">
        <v>93</v>
      </c>
      <c r="EF1189" s="89"/>
      <c r="EG1189" s="89"/>
      <c r="EH1189" s="89"/>
      <c r="EI1189" s="89">
        <v>11385</v>
      </c>
      <c r="EJ1189" s="89">
        <v>138141.29</v>
      </c>
      <c r="EK1189" s="89">
        <v>127773.7</v>
      </c>
      <c r="EL1189" s="89"/>
      <c r="EM1189" s="89"/>
      <c r="EN1189" s="89"/>
      <c r="EO1189" s="100"/>
      <c r="EP1189" s="100">
        <v>12.133622310057094</v>
      </c>
      <c r="EQ1189" s="100"/>
      <c r="ER1189" s="100">
        <v>11.222986385595082</v>
      </c>
    </row>
    <row r="1190" spans="133:148">
      <c r="EC1190" s="89" t="s">
        <v>452</v>
      </c>
      <c r="ED1190" s="89" t="s">
        <v>314</v>
      </c>
      <c r="EE1190" s="89" t="s">
        <v>133</v>
      </c>
      <c r="EF1190" s="89">
        <v>495</v>
      </c>
      <c r="EG1190" s="89">
        <v>2752.2</v>
      </c>
      <c r="EH1190" s="89">
        <v>2369.4899999999998</v>
      </c>
      <c r="EI1190" s="89"/>
      <c r="EJ1190" s="89"/>
      <c r="EK1190" s="89"/>
      <c r="EL1190" s="89">
        <v>-100</v>
      </c>
      <c r="EM1190" s="89">
        <v>-100</v>
      </c>
      <c r="EN1190" s="89">
        <v>-100</v>
      </c>
      <c r="EO1190" s="100">
        <v>5.56</v>
      </c>
      <c r="EP1190" s="100"/>
      <c r="EQ1190" s="100">
        <v>4.786848484848484</v>
      </c>
      <c r="ER1190" s="100"/>
    </row>
    <row r="1191" spans="133:148">
      <c r="EC1191" s="89" t="s">
        <v>452</v>
      </c>
      <c r="ED1191" s="89" t="s">
        <v>314</v>
      </c>
      <c r="EE1191" s="89" t="s">
        <v>134</v>
      </c>
      <c r="EF1191" s="89">
        <v>500</v>
      </c>
      <c r="EG1191" s="89">
        <v>7807.25</v>
      </c>
      <c r="EH1191" s="89">
        <v>6747.02</v>
      </c>
      <c r="EI1191" s="89"/>
      <c r="EJ1191" s="89"/>
      <c r="EK1191" s="89"/>
      <c r="EL1191" s="89">
        <v>-100</v>
      </c>
      <c r="EM1191" s="89">
        <v>-100</v>
      </c>
      <c r="EN1191" s="89">
        <v>-100</v>
      </c>
      <c r="EO1191" s="100">
        <v>15.6145</v>
      </c>
      <c r="EP1191" s="100"/>
      <c r="EQ1191" s="100">
        <v>13.49404</v>
      </c>
      <c r="ER1191" s="100"/>
    </row>
    <row r="1192" spans="133:148">
      <c r="EC1192" s="89" t="s">
        <v>452</v>
      </c>
      <c r="ED1192" s="89" t="s">
        <v>314</v>
      </c>
      <c r="EE1192" s="89" t="s">
        <v>62</v>
      </c>
      <c r="EF1192" s="89">
        <v>10018</v>
      </c>
      <c r="EG1192" s="89">
        <v>140080</v>
      </c>
      <c r="EH1192" s="89">
        <v>120661.92</v>
      </c>
      <c r="EI1192" s="89">
        <v>28034.75</v>
      </c>
      <c r="EJ1192" s="89">
        <v>453449.2</v>
      </c>
      <c r="EK1192" s="89">
        <v>416599.11</v>
      </c>
      <c r="EL1192" s="89">
        <v>179.84378119385107</v>
      </c>
      <c r="EM1192" s="89">
        <v>223.70731010850943</v>
      </c>
      <c r="EN1192" s="89">
        <v>245.26146277135322</v>
      </c>
      <c r="EO1192" s="100">
        <v>13.982830904372131</v>
      </c>
      <c r="EP1192" s="100">
        <v>16.174540525597696</v>
      </c>
      <c r="EQ1192" s="100">
        <v>12.044511878618486</v>
      </c>
      <c r="ER1192" s="100">
        <v>14.86009720079544</v>
      </c>
    </row>
    <row r="1193" spans="133:148">
      <c r="EC1193" s="89" t="s">
        <v>452</v>
      </c>
      <c r="ED1193" s="89" t="s">
        <v>314</v>
      </c>
      <c r="EE1193" s="89" t="s">
        <v>53</v>
      </c>
      <c r="EF1193" s="89">
        <v>224569.21</v>
      </c>
      <c r="EG1193" s="89">
        <v>2930001.72</v>
      </c>
      <c r="EH1193" s="89">
        <v>2502184.86</v>
      </c>
      <c r="EI1193" s="89">
        <v>151003.20000000001</v>
      </c>
      <c r="EJ1193" s="89">
        <v>1813875.04</v>
      </c>
      <c r="EK1193" s="89">
        <v>1669970.42</v>
      </c>
      <c r="EL1193" s="89">
        <v>-32.758725027353478</v>
      </c>
      <c r="EM1193" s="89">
        <v>-38.093038389069619</v>
      </c>
      <c r="EN1193" s="89">
        <v>-33.2595106502243</v>
      </c>
      <c r="EO1193" s="100">
        <v>13.047210345532232</v>
      </c>
      <c r="EP1193" s="100">
        <v>12.012162921050679</v>
      </c>
      <c r="EQ1193" s="100">
        <v>11.142154616832824</v>
      </c>
      <c r="ER1193" s="100">
        <v>11.059172388399714</v>
      </c>
    </row>
    <row r="1194" spans="133:148">
      <c r="EC1194" s="89" t="s">
        <v>452</v>
      </c>
      <c r="ED1194" s="89" t="s">
        <v>314</v>
      </c>
      <c r="EE1194" s="89" t="s">
        <v>55</v>
      </c>
      <c r="EF1194" s="89">
        <v>16016</v>
      </c>
      <c r="EG1194" s="89">
        <v>218683.61</v>
      </c>
      <c r="EH1194" s="89">
        <v>184885.51</v>
      </c>
      <c r="EI1194" s="89">
        <v>37638</v>
      </c>
      <c r="EJ1194" s="89">
        <v>451002.88</v>
      </c>
      <c r="EK1194" s="89">
        <v>415277.99</v>
      </c>
      <c r="EL1194" s="89">
        <v>135.0024975024975</v>
      </c>
      <c r="EM1194" s="89">
        <v>106.23533697838627</v>
      </c>
      <c r="EN1194" s="89">
        <v>124.61359465108974</v>
      </c>
      <c r="EO1194" s="100">
        <v>13.654071553446553</v>
      </c>
      <c r="EP1194" s="100">
        <v>11.982647324512461</v>
      </c>
      <c r="EQ1194" s="100">
        <v>11.543800574425575</v>
      </c>
      <c r="ER1194" s="100">
        <v>11.033476539667356</v>
      </c>
    </row>
    <row r="1195" spans="133:148">
      <c r="EC1195" s="89" t="s">
        <v>452</v>
      </c>
      <c r="ED1195" s="89" t="s">
        <v>314</v>
      </c>
      <c r="EE1195" s="89" t="s">
        <v>41</v>
      </c>
      <c r="EF1195" s="89">
        <v>104150</v>
      </c>
      <c r="EG1195" s="89">
        <v>919107.39</v>
      </c>
      <c r="EH1195" s="89">
        <v>786267.66</v>
      </c>
      <c r="EI1195" s="89">
        <v>92835</v>
      </c>
      <c r="EJ1195" s="89">
        <v>985342.26</v>
      </c>
      <c r="EK1195" s="89">
        <v>906445.71</v>
      </c>
      <c r="EL1195" s="89">
        <v>-10.864138262121939</v>
      </c>
      <c r="EM1195" s="89">
        <v>7.2064342775004775</v>
      </c>
      <c r="EN1195" s="89">
        <v>15.284623304995137</v>
      </c>
      <c r="EO1195" s="100">
        <v>8.8248429188670183</v>
      </c>
      <c r="EP1195" s="100">
        <v>10.613909193730812</v>
      </c>
      <c r="EQ1195" s="100">
        <v>7.5493774363898227</v>
      </c>
      <c r="ER1195" s="100">
        <v>9.7640513814832772</v>
      </c>
    </row>
    <row r="1196" spans="133:148">
      <c r="EC1196" s="89" t="s">
        <v>452</v>
      </c>
      <c r="ED1196" s="89" t="s">
        <v>314</v>
      </c>
      <c r="EE1196" s="89" t="s">
        <v>91</v>
      </c>
      <c r="EF1196" s="89">
        <v>1065</v>
      </c>
      <c r="EG1196" s="89">
        <v>14876.2</v>
      </c>
      <c r="EH1196" s="89">
        <v>12855.92</v>
      </c>
      <c r="EI1196" s="89">
        <v>800</v>
      </c>
      <c r="EJ1196" s="89">
        <v>10784</v>
      </c>
      <c r="EK1196" s="89">
        <v>9892.43</v>
      </c>
      <c r="EL1196" s="89">
        <v>-24.88262910798122</v>
      </c>
      <c r="EM1196" s="89">
        <v>-27.508369072747076</v>
      </c>
      <c r="EN1196" s="89">
        <v>-23.051559126067989</v>
      </c>
      <c r="EO1196" s="100">
        <v>13.968262910798122</v>
      </c>
      <c r="EP1196" s="100">
        <v>13.48</v>
      </c>
      <c r="EQ1196" s="100">
        <v>12.071286384976526</v>
      </c>
      <c r="ER1196" s="100">
        <v>12.3655375</v>
      </c>
    </row>
    <row r="1197" spans="133:148">
      <c r="EC1197" s="89" t="s">
        <v>452</v>
      </c>
      <c r="ED1197" s="89" t="s">
        <v>314</v>
      </c>
      <c r="EE1197" s="89" t="s">
        <v>60</v>
      </c>
      <c r="EF1197" s="89">
        <v>5000</v>
      </c>
      <c r="EG1197" s="89">
        <v>58534.66</v>
      </c>
      <c r="EH1197" s="89">
        <v>50395</v>
      </c>
      <c r="EI1197" s="89">
        <v>2700</v>
      </c>
      <c r="EJ1197" s="89">
        <v>26787.77</v>
      </c>
      <c r="EK1197" s="89">
        <v>24578.04</v>
      </c>
      <c r="EL1197" s="89">
        <v>-46</v>
      </c>
      <c r="EM1197" s="89">
        <v>-54.236054330887036</v>
      </c>
      <c r="EN1197" s="89">
        <v>-51.229209246949104</v>
      </c>
      <c r="EO1197" s="100">
        <v>11.706932</v>
      </c>
      <c r="EP1197" s="100">
        <v>9.9213962962962956</v>
      </c>
      <c r="EQ1197" s="100">
        <v>10.079000000000001</v>
      </c>
      <c r="ER1197" s="100">
        <v>9.1029777777777774</v>
      </c>
    </row>
    <row r="1198" spans="133:148">
      <c r="EC1198" s="89" t="s">
        <v>452</v>
      </c>
      <c r="ED1198" s="89" t="s">
        <v>314</v>
      </c>
      <c r="EE1198" s="89" t="s">
        <v>42</v>
      </c>
      <c r="EF1198" s="89">
        <v>121216.2</v>
      </c>
      <c r="EG1198" s="89">
        <v>1253722.74</v>
      </c>
      <c r="EH1198" s="89">
        <v>1075249.3999999999</v>
      </c>
      <c r="EI1198" s="89">
        <v>60377.8</v>
      </c>
      <c r="EJ1198" s="89">
        <v>616983.54</v>
      </c>
      <c r="EK1198" s="89">
        <v>567257.56000000006</v>
      </c>
      <c r="EL1198" s="89">
        <v>-50.189991106799248</v>
      </c>
      <c r="EM1198" s="89">
        <v>-50.787879942258996</v>
      </c>
      <c r="EN1198" s="89">
        <v>-47.24409425385403</v>
      </c>
      <c r="EO1198" s="100">
        <v>10.3428645676073</v>
      </c>
      <c r="EP1198" s="100">
        <v>10.218715156895415</v>
      </c>
      <c r="EQ1198" s="100">
        <v>8.870509057370219</v>
      </c>
      <c r="ER1198" s="100">
        <v>9.3951346355779783</v>
      </c>
    </row>
    <row r="1199" spans="133:148">
      <c r="EC1199" s="89" t="s">
        <v>452</v>
      </c>
      <c r="ED1199" s="89" t="s">
        <v>314</v>
      </c>
      <c r="EE1199" s="89" t="s">
        <v>70</v>
      </c>
      <c r="EF1199" s="89"/>
      <c r="EG1199" s="89"/>
      <c r="EH1199" s="89"/>
      <c r="EI1199" s="89">
        <v>740</v>
      </c>
      <c r="EJ1199" s="89">
        <v>4682.57</v>
      </c>
      <c r="EK1199" s="89">
        <v>4305.95</v>
      </c>
      <c r="EL1199" s="89"/>
      <c r="EM1199" s="89"/>
      <c r="EN1199" s="89"/>
      <c r="EO1199" s="100"/>
      <c r="EP1199" s="100">
        <v>6.3277972972972973</v>
      </c>
      <c r="EQ1199" s="100"/>
      <c r="ER1199" s="100">
        <v>5.8188513513513511</v>
      </c>
    </row>
    <row r="1200" spans="133:148">
      <c r="EC1200" s="89" t="s">
        <v>452</v>
      </c>
      <c r="ED1200" s="89" t="s">
        <v>314</v>
      </c>
      <c r="EE1200" s="89" t="s">
        <v>525</v>
      </c>
      <c r="EF1200" s="89">
        <v>560</v>
      </c>
      <c r="EG1200" s="89">
        <v>5168.67</v>
      </c>
      <c r="EH1200" s="89">
        <v>4449.93</v>
      </c>
      <c r="EI1200" s="89"/>
      <c r="EJ1200" s="89"/>
      <c r="EK1200" s="89"/>
      <c r="EL1200" s="89">
        <v>-100</v>
      </c>
      <c r="EM1200" s="89">
        <v>-100</v>
      </c>
      <c r="EN1200" s="89">
        <v>-100</v>
      </c>
      <c r="EO1200" s="100">
        <v>9.229767857142857</v>
      </c>
      <c r="EP1200" s="100"/>
      <c r="EQ1200" s="100">
        <v>7.9463035714285724</v>
      </c>
      <c r="ER1200" s="100"/>
    </row>
    <row r="1201" spans="133:164">
      <c r="EC1201" s="89" t="s">
        <v>452</v>
      </c>
      <c r="ED1201" s="89" t="s">
        <v>314</v>
      </c>
      <c r="EE1201" s="89" t="s">
        <v>43</v>
      </c>
      <c r="EF1201" s="89"/>
      <c r="EG1201" s="89"/>
      <c r="EH1201" s="89"/>
      <c r="EI1201" s="89">
        <v>190</v>
      </c>
      <c r="EJ1201" s="89">
        <v>2463.63</v>
      </c>
      <c r="EK1201" s="89">
        <v>2273.2399999999998</v>
      </c>
      <c r="EL1201" s="89"/>
      <c r="EM1201" s="89"/>
      <c r="EN1201" s="89"/>
      <c r="EO1201" s="100"/>
      <c r="EP1201" s="100">
        <v>12.966473684210527</v>
      </c>
      <c r="EQ1201" s="100"/>
      <c r="ER1201" s="100">
        <v>11.964421052631577</v>
      </c>
    </row>
    <row r="1202" spans="133:164">
      <c r="EC1202" s="89" t="s">
        <v>317</v>
      </c>
      <c r="ED1202" s="89" t="s">
        <v>318</v>
      </c>
      <c r="EE1202" s="89" t="s">
        <v>42</v>
      </c>
      <c r="EF1202" s="89"/>
      <c r="EG1202" s="89"/>
      <c r="EH1202" s="89"/>
      <c r="EI1202" s="89">
        <v>11408</v>
      </c>
      <c r="EJ1202" s="89">
        <v>45486.22</v>
      </c>
      <c r="EK1202" s="89">
        <v>41880.959999999999</v>
      </c>
      <c r="EL1202" s="89"/>
      <c r="EM1202" s="89"/>
      <c r="EN1202" s="89"/>
      <c r="EO1202" s="100"/>
      <c r="EP1202" s="100">
        <v>3.9872212482468443</v>
      </c>
      <c r="EQ1202" s="100"/>
      <c r="ER1202" s="100">
        <v>3.6711921458625527</v>
      </c>
    </row>
    <row r="1203" spans="133:164">
      <c r="EC1203" s="89" t="s">
        <v>317</v>
      </c>
      <c r="ED1203" s="89" t="s">
        <v>318</v>
      </c>
      <c r="EE1203" s="89" t="s">
        <v>151</v>
      </c>
      <c r="EF1203" s="89">
        <v>136.80000000000001</v>
      </c>
      <c r="EG1203" s="89">
        <v>760.66</v>
      </c>
      <c r="EH1203" s="89">
        <v>644.08000000000004</v>
      </c>
      <c r="EI1203" s="89"/>
      <c r="EJ1203" s="89"/>
      <c r="EK1203" s="89"/>
      <c r="EL1203" s="89">
        <v>-100</v>
      </c>
      <c r="EM1203" s="89">
        <v>-100</v>
      </c>
      <c r="EN1203" s="89">
        <v>-100</v>
      </c>
      <c r="EO1203" s="100">
        <v>5.5603801169590632</v>
      </c>
      <c r="EP1203" s="100"/>
      <c r="EQ1203" s="100">
        <v>4.708187134502924</v>
      </c>
      <c r="ER1203" s="100"/>
    </row>
    <row r="1204" spans="133:164">
      <c r="ES1204" s="89" t="s">
        <v>412</v>
      </c>
      <c r="ET1204" s="89" t="s">
        <v>413</v>
      </c>
      <c r="EU1204" s="89" t="s">
        <v>47</v>
      </c>
      <c r="EV1204" s="89">
        <v>23586</v>
      </c>
      <c r="EW1204" s="89">
        <v>120418.31</v>
      </c>
      <c r="EX1204" s="89">
        <v>103697.01</v>
      </c>
      <c r="EY1204" s="89">
        <v>46412</v>
      </c>
      <c r="EZ1204" s="89">
        <v>219244.72</v>
      </c>
      <c r="FA1204" s="89">
        <v>201601.61</v>
      </c>
      <c r="FB1204" s="89">
        <v>96.777749512422631</v>
      </c>
      <c r="FC1204" s="89">
        <v>82.069255082553482</v>
      </c>
      <c r="FD1204" s="89">
        <v>94.414101235898713</v>
      </c>
      <c r="FE1204" s="100">
        <v>5.105499448825574</v>
      </c>
      <c r="FF1204" s="100">
        <v>4.723880031026459</v>
      </c>
      <c r="FG1204" s="100">
        <v>4.3965492241160007</v>
      </c>
      <c r="FH1204" s="100">
        <v>4.3437389037317935</v>
      </c>
    </row>
    <row r="1205" spans="133:164">
      <c r="ES1205" s="89" t="s">
        <v>412</v>
      </c>
      <c r="ET1205" s="89" t="s">
        <v>413</v>
      </c>
      <c r="EU1205" s="89" t="s">
        <v>86</v>
      </c>
      <c r="EV1205" s="89"/>
      <c r="EW1205" s="89"/>
      <c r="EX1205" s="89"/>
      <c r="EY1205" s="89">
        <v>5682</v>
      </c>
      <c r="EZ1205" s="89">
        <v>28308.79</v>
      </c>
      <c r="FA1205" s="89">
        <v>26034.400000000001</v>
      </c>
      <c r="FB1205" s="89"/>
      <c r="FC1205" s="89"/>
      <c r="FD1205" s="89"/>
      <c r="FE1205" s="100"/>
      <c r="FF1205" s="100">
        <v>4.9821876099964806</v>
      </c>
      <c r="FG1205" s="100"/>
      <c r="FH1205" s="100">
        <v>4.5819077789510736</v>
      </c>
    </row>
    <row r="1206" spans="133:164">
      <c r="ES1206" s="89" t="s">
        <v>412</v>
      </c>
      <c r="ET1206" s="89" t="s">
        <v>413</v>
      </c>
      <c r="EU1206" s="89" t="s">
        <v>59</v>
      </c>
      <c r="EV1206" s="89"/>
      <c r="EW1206" s="89"/>
      <c r="EX1206" s="89"/>
      <c r="EY1206" s="89">
        <v>750</v>
      </c>
      <c r="EZ1206" s="89">
        <v>4412.09</v>
      </c>
      <c r="FA1206" s="89">
        <v>4070.5</v>
      </c>
      <c r="FB1206" s="89"/>
      <c r="FC1206" s="89"/>
      <c r="FD1206" s="89"/>
      <c r="FE1206" s="100"/>
      <c r="FF1206" s="100">
        <v>5.8827866666666671</v>
      </c>
      <c r="FG1206" s="100"/>
      <c r="FH1206" s="100">
        <v>5.4273333333333333</v>
      </c>
    </row>
    <row r="1207" spans="133:164">
      <c r="ES1207" s="89" t="s">
        <v>412</v>
      </c>
      <c r="ET1207" s="89" t="s">
        <v>413</v>
      </c>
      <c r="EU1207" s="89" t="s">
        <v>134</v>
      </c>
      <c r="EV1207" s="89">
        <v>39100</v>
      </c>
      <c r="EW1207" s="89">
        <v>261563.93</v>
      </c>
      <c r="EX1207" s="89">
        <v>223928.85</v>
      </c>
      <c r="EY1207" s="89">
        <v>68460</v>
      </c>
      <c r="EZ1207" s="89">
        <v>380822.15</v>
      </c>
      <c r="FA1207" s="89">
        <v>350369.34</v>
      </c>
      <c r="FB1207" s="89">
        <v>75.089514066496164</v>
      </c>
      <c r="FC1207" s="89">
        <v>45.594291231210683</v>
      </c>
      <c r="FD1207" s="89">
        <v>56.464582388557801</v>
      </c>
      <c r="FE1207" s="100">
        <v>6.6896145780051146</v>
      </c>
      <c r="FF1207" s="100">
        <v>5.5626957347356125</v>
      </c>
      <c r="FG1207" s="100">
        <v>5.7270805626598467</v>
      </c>
      <c r="FH1207" s="100">
        <v>5.1178694127957938</v>
      </c>
    </row>
    <row r="1208" spans="133:164">
      <c r="ES1208" s="89" t="s">
        <v>412</v>
      </c>
      <c r="ET1208" s="89" t="s">
        <v>413</v>
      </c>
      <c r="EU1208" s="89" t="s">
        <v>62</v>
      </c>
      <c r="EV1208" s="89">
        <v>116716.41</v>
      </c>
      <c r="EW1208" s="89">
        <v>830117.86</v>
      </c>
      <c r="EX1208" s="89">
        <v>712905.31</v>
      </c>
      <c r="EY1208" s="89">
        <v>151590</v>
      </c>
      <c r="EZ1208" s="89">
        <v>876990.8</v>
      </c>
      <c r="FA1208" s="89">
        <v>806440.84</v>
      </c>
      <c r="FB1208" s="89">
        <v>29.878909058289228</v>
      </c>
      <c r="FC1208" s="89">
        <v>5.6465403599435939</v>
      </c>
      <c r="FD1208" s="89">
        <v>13.120330103867497</v>
      </c>
      <c r="FE1208" s="100">
        <v>7.1122634769181126</v>
      </c>
      <c r="FF1208" s="100">
        <v>5.7852813510125998</v>
      </c>
      <c r="FG1208" s="100">
        <v>6.1080126607732366</v>
      </c>
      <c r="FH1208" s="100">
        <v>5.3198815225278713</v>
      </c>
    </row>
    <row r="1209" spans="133:164">
      <c r="ES1209" s="89" t="s">
        <v>412</v>
      </c>
      <c r="ET1209" s="89" t="s">
        <v>413</v>
      </c>
      <c r="EU1209" s="89" t="s">
        <v>53</v>
      </c>
      <c r="EV1209" s="89">
        <v>158249.67000000001</v>
      </c>
      <c r="EW1209" s="89">
        <v>835928.09</v>
      </c>
      <c r="EX1209" s="89">
        <v>718677.02</v>
      </c>
      <c r="EY1209" s="89">
        <v>237228.28</v>
      </c>
      <c r="EZ1209" s="89">
        <v>1214310.33</v>
      </c>
      <c r="FA1209" s="89">
        <v>1116283.5900000001</v>
      </c>
      <c r="FB1209" s="89">
        <v>49.907598543491417</v>
      </c>
      <c r="FC1209" s="89">
        <v>45.264927034573041</v>
      </c>
      <c r="FD1209" s="89">
        <v>55.3247924916258</v>
      </c>
      <c r="FE1209" s="100">
        <v>5.2823370184595007</v>
      </c>
      <c r="FF1209" s="100">
        <v>5.1187418717532331</v>
      </c>
      <c r="FG1209" s="100">
        <v>4.5414124402281528</v>
      </c>
      <c r="FH1209" s="100">
        <v>4.7055249483746211</v>
      </c>
    </row>
    <row r="1210" spans="133:164">
      <c r="ES1210" s="89" t="s">
        <v>412</v>
      </c>
      <c r="ET1210" s="89" t="s">
        <v>413</v>
      </c>
      <c r="EU1210" s="89" t="s">
        <v>81</v>
      </c>
      <c r="EV1210" s="89"/>
      <c r="EW1210" s="89"/>
      <c r="EX1210" s="89"/>
      <c r="EY1210" s="89">
        <v>2122</v>
      </c>
      <c r="EZ1210" s="89">
        <v>11370.32</v>
      </c>
      <c r="FA1210" s="89">
        <v>10460.15</v>
      </c>
      <c r="FB1210" s="89"/>
      <c r="FC1210" s="89"/>
      <c r="FD1210" s="89"/>
      <c r="FE1210" s="100"/>
      <c r="FF1210" s="100">
        <v>5.3583034872761548</v>
      </c>
      <c r="FG1210" s="100"/>
      <c r="FH1210" s="100">
        <v>4.929382657869934</v>
      </c>
    </row>
    <row r="1211" spans="133:164">
      <c r="ES1211" s="89" t="s">
        <v>412</v>
      </c>
      <c r="ET1211" s="89" t="s">
        <v>413</v>
      </c>
      <c r="EU1211" s="89" t="s">
        <v>672</v>
      </c>
      <c r="EV1211" s="89"/>
      <c r="EW1211" s="89"/>
      <c r="EX1211" s="89"/>
      <c r="EY1211" s="89">
        <v>1490</v>
      </c>
      <c r="EZ1211" s="89">
        <v>7396.42</v>
      </c>
      <c r="FA1211" s="89">
        <v>6834.96</v>
      </c>
      <c r="FB1211" s="89"/>
      <c r="FC1211" s="89"/>
      <c r="FD1211" s="89"/>
      <c r="FE1211" s="100"/>
      <c r="FF1211" s="100">
        <v>4.964040268456376</v>
      </c>
      <c r="FG1211" s="100"/>
      <c r="FH1211" s="100">
        <v>4.5872214765100674</v>
      </c>
    </row>
    <row r="1212" spans="133:164">
      <c r="ES1212" s="89" t="s">
        <v>412</v>
      </c>
      <c r="ET1212" s="89" t="s">
        <v>413</v>
      </c>
      <c r="EU1212" s="89" t="s">
        <v>41</v>
      </c>
      <c r="EV1212" s="89">
        <v>428544</v>
      </c>
      <c r="EW1212" s="89">
        <v>2424477.2599999998</v>
      </c>
      <c r="EX1212" s="89">
        <v>2082414.74</v>
      </c>
      <c r="EY1212" s="89">
        <v>378277</v>
      </c>
      <c r="EZ1212" s="89">
        <v>2144864.75</v>
      </c>
      <c r="FA1212" s="89">
        <v>1973794.92</v>
      </c>
      <c r="FB1212" s="89">
        <v>-11.729717368578255</v>
      </c>
      <c r="FC1212" s="89">
        <v>-11.532898848471765</v>
      </c>
      <c r="FD1212" s="89">
        <v>-5.216051246352591</v>
      </c>
      <c r="FE1212" s="100">
        <v>5.657475685110513</v>
      </c>
      <c r="FF1212" s="100">
        <v>5.6700903041950736</v>
      </c>
      <c r="FG1212" s="100">
        <v>4.8592787205047792</v>
      </c>
      <c r="FH1212" s="100">
        <v>5.2178560155653129</v>
      </c>
    </row>
    <row r="1213" spans="133:164">
      <c r="ES1213" s="89" t="s">
        <v>412</v>
      </c>
      <c r="ET1213" s="89" t="s">
        <v>413</v>
      </c>
      <c r="EU1213" s="89" t="s">
        <v>44</v>
      </c>
      <c r="EV1213" s="89">
        <v>270626.40000000002</v>
      </c>
      <c r="EW1213" s="89">
        <v>1340975.06</v>
      </c>
      <c r="EX1213" s="89">
        <v>1152684.73</v>
      </c>
      <c r="EY1213" s="89">
        <v>219780</v>
      </c>
      <c r="EZ1213" s="89">
        <v>1081471.8899999999</v>
      </c>
      <c r="FA1213" s="89">
        <v>995656.32</v>
      </c>
      <c r="FB1213" s="89">
        <v>-18.788410886742763</v>
      </c>
      <c r="FC1213" s="89">
        <v>-19.351826722265823</v>
      </c>
      <c r="FD1213" s="89">
        <v>-13.622841173579184</v>
      </c>
      <c r="FE1213" s="100">
        <v>4.9550785141434828</v>
      </c>
      <c r="FF1213" s="100">
        <v>4.92070202020202</v>
      </c>
      <c r="FG1213" s="100">
        <v>4.2593210788008848</v>
      </c>
      <c r="FH1213" s="100">
        <v>4.5302407862407863</v>
      </c>
    </row>
    <row r="1214" spans="133:164">
      <c r="ES1214" s="89" t="s">
        <v>412</v>
      </c>
      <c r="ET1214" s="89" t="s">
        <v>413</v>
      </c>
      <c r="EU1214" s="89" t="s">
        <v>56</v>
      </c>
      <c r="EV1214" s="89">
        <v>10900</v>
      </c>
      <c r="EW1214" s="89">
        <v>59934.95</v>
      </c>
      <c r="EX1214" s="89">
        <v>51991.89</v>
      </c>
      <c r="EY1214" s="89">
        <v>43991</v>
      </c>
      <c r="EZ1214" s="89">
        <v>241788.89</v>
      </c>
      <c r="FA1214" s="89">
        <v>222582.36</v>
      </c>
      <c r="FB1214" s="89">
        <v>303.58715596330273</v>
      </c>
      <c r="FC1214" s="89">
        <v>303.41885661037509</v>
      </c>
      <c r="FD1214" s="89">
        <v>328.10976865815024</v>
      </c>
      <c r="FE1214" s="100">
        <v>5.4986192660550453</v>
      </c>
      <c r="FF1214" s="100">
        <v>5.4963262940146853</v>
      </c>
      <c r="FG1214" s="100">
        <v>4.7698981651376142</v>
      </c>
      <c r="FH1214" s="100">
        <v>5.0597249437384919</v>
      </c>
    </row>
    <row r="1215" spans="133:164">
      <c r="ES1215" s="89" t="s">
        <v>412</v>
      </c>
      <c r="ET1215" s="89" t="s">
        <v>413</v>
      </c>
      <c r="EU1215" s="89" t="s">
        <v>42</v>
      </c>
      <c r="EV1215" s="89">
        <v>335760</v>
      </c>
      <c r="EW1215" s="89">
        <v>1617317.84</v>
      </c>
      <c r="EX1215" s="89">
        <v>1388703.29</v>
      </c>
      <c r="EY1215" s="89">
        <v>356010</v>
      </c>
      <c r="EZ1215" s="89">
        <v>1693322.84</v>
      </c>
      <c r="FA1215" s="89">
        <v>1559961.14</v>
      </c>
      <c r="FB1215" s="89">
        <v>6.0310936383130809</v>
      </c>
      <c r="FC1215" s="89">
        <v>4.6994473269397679</v>
      </c>
      <c r="FD1215" s="89">
        <v>12.332213168444344</v>
      </c>
      <c r="FE1215" s="100">
        <v>4.8168865856564214</v>
      </c>
      <c r="FF1215" s="100">
        <v>4.7563912249655909</v>
      </c>
      <c r="FG1215" s="100">
        <v>4.1359997915177509</v>
      </c>
      <c r="FH1215" s="100">
        <v>4.3817902306114993</v>
      </c>
    </row>
    <row r="1216" spans="133:164">
      <c r="ES1216" s="89" t="s">
        <v>412</v>
      </c>
      <c r="ET1216" s="89" t="s">
        <v>413</v>
      </c>
      <c r="EU1216" s="89" t="s">
        <v>98</v>
      </c>
      <c r="EV1216" s="89">
        <v>8460</v>
      </c>
      <c r="EW1216" s="89">
        <v>52919.94</v>
      </c>
      <c r="EX1216" s="89">
        <v>45502.37</v>
      </c>
      <c r="EY1216" s="89">
        <v>6600</v>
      </c>
      <c r="EZ1216" s="89">
        <v>34782.92</v>
      </c>
      <c r="FA1216" s="89">
        <v>31961.13</v>
      </c>
      <c r="FB1216" s="89">
        <v>-21.98581560283688</v>
      </c>
      <c r="FC1216" s="89">
        <v>-34.272563423163376</v>
      </c>
      <c r="FD1216" s="89">
        <v>-29.759416927074351</v>
      </c>
      <c r="FE1216" s="100">
        <v>6.2553120567375888</v>
      </c>
      <c r="FF1216" s="100">
        <v>5.2701393939393935</v>
      </c>
      <c r="FG1216" s="100">
        <v>5.3785307328605203</v>
      </c>
      <c r="FH1216" s="100">
        <v>4.8425954545454548</v>
      </c>
    </row>
    <row r="1217" spans="149:164">
      <c r="ES1217" s="89" t="s">
        <v>412</v>
      </c>
      <c r="ET1217" s="89" t="s">
        <v>413</v>
      </c>
      <c r="EU1217" s="89" t="s">
        <v>61</v>
      </c>
      <c r="EV1217" s="89">
        <v>8320</v>
      </c>
      <c r="EW1217" s="89">
        <v>45265.61</v>
      </c>
      <c r="EX1217" s="89">
        <v>38984.78</v>
      </c>
      <c r="EY1217" s="89">
        <v>10886</v>
      </c>
      <c r="EZ1217" s="89">
        <v>63659.96</v>
      </c>
      <c r="FA1217" s="89">
        <v>58565.8</v>
      </c>
      <c r="FB1217" s="89">
        <v>30.841346153846153</v>
      </c>
      <c r="FC1217" s="89">
        <v>40.636478774946362</v>
      </c>
      <c r="FD1217" s="89">
        <v>50.227345133151978</v>
      </c>
      <c r="FE1217" s="100">
        <v>5.440578125</v>
      </c>
      <c r="FF1217" s="100">
        <v>5.8478743340069812</v>
      </c>
      <c r="FG1217" s="100">
        <v>4.6856706730769231</v>
      </c>
      <c r="FH1217" s="100">
        <v>5.3799191622267131</v>
      </c>
    </row>
    <row r="1218" spans="149:164">
      <c r="ES1218" s="89" t="s">
        <v>412</v>
      </c>
      <c r="ET1218" s="89" t="s">
        <v>413</v>
      </c>
      <c r="EU1218" s="89" t="s">
        <v>49</v>
      </c>
      <c r="EV1218" s="89">
        <v>13260</v>
      </c>
      <c r="EW1218" s="89">
        <v>80331.740000000005</v>
      </c>
      <c r="EX1218" s="89">
        <v>68649.350000000006</v>
      </c>
      <c r="EY1218" s="89">
        <v>81570</v>
      </c>
      <c r="EZ1218" s="89">
        <v>595551.4</v>
      </c>
      <c r="FA1218" s="89">
        <v>547756.12</v>
      </c>
      <c r="FB1218" s="89">
        <v>515.15837104072398</v>
      </c>
      <c r="FC1218" s="89">
        <v>641.36499470819376</v>
      </c>
      <c r="FD1218" s="89">
        <v>697.90430645009747</v>
      </c>
      <c r="FE1218" s="100">
        <v>6.0582006033182507</v>
      </c>
      <c r="FF1218" s="100">
        <v>7.3011082505823222</v>
      </c>
      <c r="FG1218" s="100">
        <v>5.1771757164404226</v>
      </c>
      <c r="FH1218" s="100">
        <v>6.7151663601814393</v>
      </c>
    </row>
    <row r="1219" spans="149:164">
      <c r="ES1219" s="89" t="s">
        <v>412</v>
      </c>
      <c r="ET1219" s="89" t="s">
        <v>413</v>
      </c>
      <c r="EU1219" s="89" t="s">
        <v>94</v>
      </c>
      <c r="EV1219" s="89">
        <v>36160</v>
      </c>
      <c r="EW1219" s="89">
        <v>173331.22</v>
      </c>
      <c r="EX1219" s="89">
        <v>147603.79</v>
      </c>
      <c r="EY1219" s="89"/>
      <c r="EZ1219" s="89"/>
      <c r="FA1219" s="89"/>
      <c r="FB1219" s="89">
        <v>-100</v>
      </c>
      <c r="FC1219" s="89">
        <v>-100</v>
      </c>
      <c r="FD1219" s="89">
        <v>-100</v>
      </c>
      <c r="FE1219" s="100">
        <v>4.7934518805309736</v>
      </c>
      <c r="FF1219" s="100"/>
      <c r="FG1219" s="100">
        <v>4.0819632190265489</v>
      </c>
      <c r="FH1219" s="100"/>
    </row>
    <row r="1220" spans="149:164">
      <c r="ES1220" s="89" t="s">
        <v>412</v>
      </c>
      <c r="ET1220" s="89" t="s">
        <v>413</v>
      </c>
      <c r="EU1220" s="89" t="s">
        <v>69</v>
      </c>
      <c r="EV1220" s="89">
        <v>12660</v>
      </c>
      <c r="EW1220" s="89">
        <v>69855.41</v>
      </c>
      <c r="EX1220" s="89">
        <v>60884.12</v>
      </c>
      <c r="EY1220" s="89">
        <v>31614</v>
      </c>
      <c r="EZ1220" s="89">
        <v>178942.03</v>
      </c>
      <c r="FA1220" s="89">
        <v>165774.57999999999</v>
      </c>
      <c r="FB1220" s="89">
        <v>149.71563981042655</v>
      </c>
      <c r="FC1220" s="89">
        <v>156.16058942321001</v>
      </c>
      <c r="FD1220" s="89">
        <v>172.2788470951046</v>
      </c>
      <c r="FE1220" s="100">
        <v>5.5178048973143765</v>
      </c>
      <c r="FF1220" s="100">
        <v>5.6602147782627945</v>
      </c>
      <c r="FG1220" s="100">
        <v>4.8091721958925753</v>
      </c>
      <c r="FH1220" s="100">
        <v>5.2437078509521093</v>
      </c>
    </row>
    <row r="1221" spans="149:164">
      <c r="ES1221" s="89" t="s">
        <v>412</v>
      </c>
      <c r="ET1221" s="89" t="s">
        <v>413</v>
      </c>
      <c r="EU1221" s="89" t="s">
        <v>70</v>
      </c>
      <c r="EV1221" s="89">
        <v>2760</v>
      </c>
      <c r="EW1221" s="89">
        <v>14968.99</v>
      </c>
      <c r="EX1221" s="89">
        <v>12841.42</v>
      </c>
      <c r="EY1221" s="89">
        <v>3078</v>
      </c>
      <c r="EZ1221" s="89">
        <v>17579.38</v>
      </c>
      <c r="FA1221" s="89">
        <v>16168.84</v>
      </c>
      <c r="FB1221" s="89">
        <v>11.521739130434783</v>
      </c>
      <c r="FC1221" s="89">
        <v>17.438651505545806</v>
      </c>
      <c r="FD1221" s="89">
        <v>25.911620365971988</v>
      </c>
      <c r="FE1221" s="100">
        <v>5.4235471014492749</v>
      </c>
      <c r="FF1221" s="100">
        <v>5.7112995451591946</v>
      </c>
      <c r="FG1221" s="100">
        <v>4.6526884057971012</v>
      </c>
      <c r="FH1221" s="100">
        <v>5.2530344379467184</v>
      </c>
    </row>
    <row r="1222" spans="149:164">
      <c r="ES1222" s="89" t="s">
        <v>412</v>
      </c>
      <c r="ET1222" s="89" t="s">
        <v>413</v>
      </c>
      <c r="EU1222" s="89" t="s">
        <v>66</v>
      </c>
      <c r="EV1222" s="89">
        <v>169694</v>
      </c>
      <c r="EW1222" s="89">
        <v>816607.5</v>
      </c>
      <c r="EX1222" s="89">
        <v>700801.37</v>
      </c>
      <c r="EY1222" s="89">
        <v>147442</v>
      </c>
      <c r="EZ1222" s="89">
        <v>757342.3</v>
      </c>
      <c r="FA1222" s="89">
        <v>697345.75</v>
      </c>
      <c r="FB1222" s="89">
        <v>-13.113015192051575</v>
      </c>
      <c r="FC1222" s="89">
        <v>-7.2574890629831286</v>
      </c>
      <c r="FD1222" s="89">
        <v>-0.49309549723054841</v>
      </c>
      <c r="FE1222" s="100">
        <v>4.8122355534078993</v>
      </c>
      <c r="FF1222" s="100">
        <v>5.1365438613149577</v>
      </c>
      <c r="FG1222" s="100">
        <v>4.1297946303346027</v>
      </c>
      <c r="FH1222" s="100">
        <v>4.7296275823713732</v>
      </c>
    </row>
    <row r="1223" spans="149:164">
      <c r="ES1223" s="89" t="s">
        <v>412</v>
      </c>
      <c r="ET1223" s="89" t="s">
        <v>413</v>
      </c>
      <c r="EU1223" s="89" t="s">
        <v>48</v>
      </c>
      <c r="EV1223" s="89">
        <v>3710</v>
      </c>
      <c r="EW1223" s="89">
        <v>25371.200000000001</v>
      </c>
      <c r="EX1223" s="89">
        <v>21743.17</v>
      </c>
      <c r="EY1223" s="89">
        <v>2990</v>
      </c>
      <c r="EZ1223" s="89">
        <v>18035.7</v>
      </c>
      <c r="FA1223" s="89">
        <v>16629.98</v>
      </c>
      <c r="FB1223" s="89">
        <v>-19.40700808625337</v>
      </c>
      <c r="FC1223" s="89">
        <v>-28.912704168506021</v>
      </c>
      <c r="FD1223" s="89">
        <v>-23.516304200353488</v>
      </c>
      <c r="FE1223" s="100">
        <v>6.8385983827493266</v>
      </c>
      <c r="FF1223" s="100">
        <v>6.0320066889632109</v>
      </c>
      <c r="FG1223" s="100">
        <v>5.8606927223719669</v>
      </c>
      <c r="FH1223" s="100">
        <v>5.5618662207357854</v>
      </c>
    </row>
    <row r="1224" spans="149:164">
      <c r="ES1224" s="89" t="s">
        <v>412</v>
      </c>
      <c r="ET1224" s="89" t="s">
        <v>413</v>
      </c>
      <c r="EU1224" s="89" t="s">
        <v>345</v>
      </c>
      <c r="EV1224" s="89">
        <v>17296</v>
      </c>
      <c r="EW1224" s="89">
        <v>90075.18</v>
      </c>
      <c r="EX1224" s="89">
        <v>77373.09</v>
      </c>
      <c r="EY1224" s="89">
        <v>16886</v>
      </c>
      <c r="EZ1224" s="89">
        <v>82272.14</v>
      </c>
      <c r="FA1224" s="89">
        <v>75719.759999999995</v>
      </c>
      <c r="FB1224" s="89">
        <v>-2.3704902867715081</v>
      </c>
      <c r="FC1224" s="89">
        <v>-8.6628081120681557</v>
      </c>
      <c r="FD1224" s="89">
        <v>-2.1368281918170799</v>
      </c>
      <c r="FE1224" s="100">
        <v>5.2078619333950043</v>
      </c>
      <c r="FF1224" s="100">
        <v>4.8722101148880732</v>
      </c>
      <c r="FG1224" s="100">
        <v>4.473467275670675</v>
      </c>
      <c r="FH1224" s="100">
        <v>4.4841738718465001</v>
      </c>
    </row>
    <row r="1225" spans="149:164">
      <c r="ES1225" s="89" t="s">
        <v>412</v>
      </c>
      <c r="ET1225" s="89" t="s">
        <v>413</v>
      </c>
      <c r="EU1225" s="89" t="s">
        <v>65</v>
      </c>
      <c r="EV1225" s="89">
        <v>3620</v>
      </c>
      <c r="EW1225" s="89">
        <v>19404.62</v>
      </c>
      <c r="EX1225" s="89">
        <v>16815.52</v>
      </c>
      <c r="EY1225" s="89">
        <v>4500</v>
      </c>
      <c r="EZ1225" s="89">
        <v>26584.080000000002</v>
      </c>
      <c r="FA1225" s="89">
        <v>24476.2</v>
      </c>
      <c r="FB1225" s="89">
        <v>24.30939226519337</v>
      </c>
      <c r="FC1225" s="89">
        <v>36.99871473906731</v>
      </c>
      <c r="FD1225" s="89">
        <v>45.557199539473054</v>
      </c>
      <c r="FE1225" s="100">
        <v>5.3603922651933695</v>
      </c>
      <c r="FF1225" s="100">
        <v>5.9075733333333336</v>
      </c>
      <c r="FG1225" s="100">
        <v>4.6451712707182322</v>
      </c>
      <c r="FH1225" s="100">
        <v>5.4391555555555557</v>
      </c>
    </row>
    <row r="1226" spans="149:164">
      <c r="ES1226" s="89" t="s">
        <v>412</v>
      </c>
      <c r="ET1226" s="89" t="s">
        <v>413</v>
      </c>
      <c r="EU1226" s="89" t="s">
        <v>43</v>
      </c>
      <c r="EV1226" s="89"/>
      <c r="EW1226" s="89"/>
      <c r="EX1226" s="89"/>
      <c r="EY1226" s="89">
        <v>30962</v>
      </c>
      <c r="EZ1226" s="89">
        <v>152567.22</v>
      </c>
      <c r="FA1226" s="89">
        <v>140579.26</v>
      </c>
      <c r="FB1226" s="89"/>
      <c r="FC1226" s="89"/>
      <c r="FD1226" s="89"/>
      <c r="FE1226" s="100"/>
      <c r="FF1226" s="100">
        <v>4.9275634648924491</v>
      </c>
      <c r="FG1226" s="100"/>
      <c r="FH1226" s="100">
        <v>4.5403804663781413</v>
      </c>
    </row>
    <row r="1227" spans="149:164">
      <c r="ES1227" s="89" t="s">
        <v>414</v>
      </c>
      <c r="ET1227" s="89" t="s">
        <v>618</v>
      </c>
      <c r="EU1227" s="89" t="s">
        <v>62</v>
      </c>
      <c r="EV1227" s="89"/>
      <c r="EW1227" s="89"/>
      <c r="EX1227" s="89"/>
      <c r="EY1227" s="89">
        <v>800</v>
      </c>
      <c r="EZ1227" s="89">
        <v>6000</v>
      </c>
      <c r="FA1227" s="89">
        <v>5523.45</v>
      </c>
      <c r="FB1227" s="89"/>
      <c r="FC1227" s="89"/>
      <c r="FD1227" s="89"/>
      <c r="FE1227" s="100"/>
      <c r="FF1227" s="100">
        <v>7.5</v>
      </c>
      <c r="FG1227" s="100"/>
      <c r="FH1227" s="100">
        <v>6.9043124999999996</v>
      </c>
    </row>
    <row r="1228" spans="149:164">
      <c r="ES1228" s="89" t="s">
        <v>414</v>
      </c>
      <c r="ET1228" s="89" t="s">
        <v>618</v>
      </c>
      <c r="EU1228" s="89" t="s">
        <v>53</v>
      </c>
      <c r="EV1228" s="89"/>
      <c r="EW1228" s="89"/>
      <c r="EX1228" s="89"/>
      <c r="EY1228" s="89">
        <v>20</v>
      </c>
      <c r="EZ1228" s="89">
        <v>93.04</v>
      </c>
      <c r="FA1228" s="89">
        <v>85.33</v>
      </c>
      <c r="FB1228" s="89"/>
      <c r="FC1228" s="89"/>
      <c r="FD1228" s="89"/>
      <c r="FE1228" s="100"/>
      <c r="FF1228" s="100">
        <v>4.6520000000000001</v>
      </c>
      <c r="FG1228" s="100"/>
      <c r="FH1228" s="100">
        <v>4.2664999999999997</v>
      </c>
    </row>
    <row r="1229" spans="149:164">
      <c r="ES1229" s="89" t="s">
        <v>414</v>
      </c>
      <c r="ET1229" s="89" t="s">
        <v>618</v>
      </c>
      <c r="EU1229" s="89" t="s">
        <v>41</v>
      </c>
      <c r="EV1229" s="89"/>
      <c r="EW1229" s="89"/>
      <c r="EX1229" s="89"/>
      <c r="EY1229" s="89">
        <v>3950</v>
      </c>
      <c r="EZ1229" s="89">
        <v>17184.66</v>
      </c>
      <c r="FA1229" s="89">
        <v>15860.97</v>
      </c>
      <c r="FB1229" s="89"/>
      <c r="FC1229" s="89"/>
      <c r="FD1229" s="89"/>
      <c r="FE1229" s="100"/>
      <c r="FF1229" s="100">
        <v>4.3505468354430379</v>
      </c>
      <c r="FG1229" s="100"/>
      <c r="FH1229" s="100">
        <v>4.0154354430379744</v>
      </c>
    </row>
    <row r="1230" spans="149:164">
      <c r="ES1230" s="89" t="s">
        <v>414</v>
      </c>
      <c r="ET1230" s="89" t="s">
        <v>618</v>
      </c>
      <c r="EU1230" s="89" t="s">
        <v>44</v>
      </c>
      <c r="EV1230" s="89"/>
      <c r="EW1230" s="89"/>
      <c r="EX1230" s="89"/>
      <c r="EY1230" s="89">
        <v>13424</v>
      </c>
      <c r="EZ1230" s="89">
        <v>65693.279999999999</v>
      </c>
      <c r="FA1230" s="89">
        <v>60591.61</v>
      </c>
      <c r="FB1230" s="89"/>
      <c r="FC1230" s="89"/>
      <c r="FD1230" s="89"/>
      <c r="FE1230" s="100"/>
      <c r="FF1230" s="100">
        <v>4.8937187127532775</v>
      </c>
      <c r="FG1230" s="100"/>
      <c r="FH1230" s="100">
        <v>4.5136777413587605</v>
      </c>
    </row>
    <row r="1231" spans="149:164">
      <c r="ES1231" s="89" t="s">
        <v>414</v>
      </c>
      <c r="ET1231" s="89" t="s">
        <v>618</v>
      </c>
      <c r="EU1231" s="89" t="s">
        <v>42</v>
      </c>
      <c r="EV1231" s="89"/>
      <c r="EW1231" s="89"/>
      <c r="EX1231" s="89"/>
      <c r="EY1231" s="89">
        <v>16350</v>
      </c>
      <c r="EZ1231" s="89">
        <v>74815.3</v>
      </c>
      <c r="FA1231" s="89">
        <v>68956.84</v>
      </c>
      <c r="FB1231" s="89"/>
      <c r="FC1231" s="89"/>
      <c r="FD1231" s="89"/>
      <c r="FE1231" s="100"/>
      <c r="FF1231" s="100">
        <v>4.5758593272171257</v>
      </c>
      <c r="FG1231" s="100"/>
      <c r="FH1231" s="100">
        <v>4.2175437308868498</v>
      </c>
    </row>
    <row r="1232" spans="149:164">
      <c r="ES1232" s="89" t="s">
        <v>414</v>
      </c>
      <c r="ET1232" s="89" t="s">
        <v>618</v>
      </c>
      <c r="EU1232" s="89" t="s">
        <v>49</v>
      </c>
      <c r="EV1232" s="89"/>
      <c r="EW1232" s="89"/>
      <c r="EX1232" s="89"/>
      <c r="EY1232" s="89">
        <v>160</v>
      </c>
      <c r="EZ1232" s="89">
        <v>857.25</v>
      </c>
      <c r="FA1232" s="89">
        <v>787.6</v>
      </c>
      <c r="FB1232" s="89"/>
      <c r="FC1232" s="89"/>
      <c r="FD1232" s="89"/>
      <c r="FE1232" s="100"/>
      <c r="FF1232" s="100">
        <v>5.3578124999999996</v>
      </c>
      <c r="FG1232" s="100"/>
      <c r="FH1232" s="100">
        <v>4.9225000000000003</v>
      </c>
    </row>
    <row r="1233" spans="149:164">
      <c r="ES1233" s="89" t="s">
        <v>414</v>
      </c>
      <c r="ET1233" s="89" t="s">
        <v>618</v>
      </c>
      <c r="EU1233" s="89" t="s">
        <v>66</v>
      </c>
      <c r="EV1233" s="89"/>
      <c r="EW1233" s="89"/>
      <c r="EX1233" s="89"/>
      <c r="EY1233" s="89">
        <v>332</v>
      </c>
      <c r="EZ1233" s="89">
        <v>1575.04</v>
      </c>
      <c r="FA1233" s="89">
        <v>1448.6</v>
      </c>
      <c r="FB1233" s="89"/>
      <c r="FC1233" s="89"/>
      <c r="FD1233" s="89"/>
      <c r="FE1233" s="100"/>
      <c r="FF1233" s="100">
        <v>4.7440963855421687</v>
      </c>
      <c r="FG1233" s="100"/>
      <c r="FH1233" s="100">
        <v>4.3632530120481929</v>
      </c>
    </row>
    <row r="1234" spans="149:164">
      <c r="ES1234" s="89" t="s">
        <v>414</v>
      </c>
      <c r="ET1234" s="89" t="s">
        <v>618</v>
      </c>
      <c r="EU1234" s="89" t="s">
        <v>43</v>
      </c>
      <c r="EV1234" s="89">
        <v>6080</v>
      </c>
      <c r="EW1234" s="89">
        <v>21853.88</v>
      </c>
      <c r="EX1234" s="89">
        <v>18848</v>
      </c>
      <c r="EY1234" s="89">
        <v>5340</v>
      </c>
      <c r="EZ1234" s="89">
        <v>23626.14</v>
      </c>
      <c r="FA1234" s="89">
        <v>21794.94</v>
      </c>
      <c r="FB1234" s="89">
        <v>-12.171052631578947</v>
      </c>
      <c r="FC1234" s="89">
        <v>8.1095896929972984</v>
      </c>
      <c r="FD1234" s="89">
        <v>15.635292869269943</v>
      </c>
      <c r="FE1234" s="100">
        <v>3.5943881578947372</v>
      </c>
      <c r="FF1234" s="100">
        <v>4.424370786516854</v>
      </c>
      <c r="FG1234" s="100">
        <v>3.1</v>
      </c>
      <c r="FH1234" s="100">
        <v>4.081449438202247</v>
      </c>
    </row>
    <row r="1235" spans="149:164">
      <c r="ES1235" s="89" t="s">
        <v>431</v>
      </c>
      <c r="ET1235" s="89" t="s">
        <v>432</v>
      </c>
      <c r="EU1235" s="89" t="s">
        <v>47</v>
      </c>
      <c r="EV1235" s="89">
        <v>1260</v>
      </c>
      <c r="EW1235" s="89">
        <v>5820.78</v>
      </c>
      <c r="EX1235" s="89">
        <v>5178</v>
      </c>
      <c r="EY1235" s="89">
        <v>2352</v>
      </c>
      <c r="EZ1235" s="89">
        <v>15636.86</v>
      </c>
      <c r="FA1235" s="89">
        <v>14336.34</v>
      </c>
      <c r="FB1235" s="89">
        <v>86.666666666666671</v>
      </c>
      <c r="FC1235" s="89">
        <v>168.63856733977238</v>
      </c>
      <c r="FD1235" s="89">
        <v>176.8702201622248</v>
      </c>
      <c r="FE1235" s="100">
        <v>4.6196666666666664</v>
      </c>
      <c r="FF1235" s="100">
        <v>6.6483248299319726</v>
      </c>
      <c r="FG1235" s="100">
        <v>4.1095238095238091</v>
      </c>
      <c r="FH1235" s="100">
        <v>6.0953826530612245</v>
      </c>
    </row>
    <row r="1236" spans="149:164">
      <c r="ES1236" s="89" t="s">
        <v>431</v>
      </c>
      <c r="ET1236" s="89" t="s">
        <v>432</v>
      </c>
      <c r="EU1236" s="89" t="s">
        <v>133</v>
      </c>
      <c r="EV1236" s="89">
        <v>5000</v>
      </c>
      <c r="EW1236" s="89">
        <v>27372.78</v>
      </c>
      <c r="EX1236" s="89">
        <v>23613.15</v>
      </c>
      <c r="EY1236" s="89"/>
      <c r="EZ1236" s="89"/>
      <c r="FA1236" s="89"/>
      <c r="FB1236" s="89">
        <v>-100</v>
      </c>
      <c r="FC1236" s="89">
        <v>-100</v>
      </c>
      <c r="FD1236" s="89">
        <v>-100</v>
      </c>
      <c r="FE1236" s="100">
        <v>5.4745559999999998</v>
      </c>
      <c r="FF1236" s="100"/>
      <c r="FG1236" s="100">
        <v>4.7226300000000005</v>
      </c>
      <c r="FH1236" s="100"/>
    </row>
    <row r="1237" spans="149:164">
      <c r="ES1237" s="89" t="s">
        <v>431</v>
      </c>
      <c r="ET1237" s="89" t="s">
        <v>432</v>
      </c>
      <c r="EU1237" s="89" t="s">
        <v>62</v>
      </c>
      <c r="EV1237" s="89">
        <v>19090</v>
      </c>
      <c r="EW1237" s="89">
        <v>165401.5</v>
      </c>
      <c r="EX1237" s="89">
        <v>137272.85999999999</v>
      </c>
      <c r="EY1237" s="89"/>
      <c r="EZ1237" s="89"/>
      <c r="FA1237" s="89"/>
      <c r="FB1237" s="89">
        <v>-100</v>
      </c>
      <c r="FC1237" s="89">
        <v>-100</v>
      </c>
      <c r="FD1237" s="89">
        <v>-100</v>
      </c>
      <c r="FE1237" s="100">
        <v>8.6643006809848089</v>
      </c>
      <c r="FF1237" s="100"/>
      <c r="FG1237" s="100">
        <v>7.1908255631220523</v>
      </c>
      <c r="FH1237" s="100"/>
    </row>
    <row r="1238" spans="149:164">
      <c r="ES1238" s="89" t="s">
        <v>431</v>
      </c>
      <c r="ET1238" s="89" t="s">
        <v>432</v>
      </c>
      <c r="EU1238" s="89" t="s">
        <v>53</v>
      </c>
      <c r="EV1238" s="89">
        <v>14844.12</v>
      </c>
      <c r="EW1238" s="89">
        <v>151018.6</v>
      </c>
      <c r="EX1238" s="89">
        <v>130951.91</v>
      </c>
      <c r="EY1238" s="89">
        <v>891</v>
      </c>
      <c r="EZ1238" s="89">
        <v>6364.75</v>
      </c>
      <c r="FA1238" s="89">
        <v>5837.41</v>
      </c>
      <c r="FB1238" s="89">
        <v>-93.997623301347602</v>
      </c>
      <c r="FC1238" s="89">
        <v>-95.785452917720065</v>
      </c>
      <c r="FD1238" s="89">
        <v>-95.542325423126698</v>
      </c>
      <c r="FE1238" s="100">
        <v>10.173631040438908</v>
      </c>
      <c r="FF1238" s="100">
        <v>7.14337822671156</v>
      </c>
      <c r="FG1238" s="100">
        <v>8.8218035154660566</v>
      </c>
      <c r="FH1238" s="100">
        <v>6.5515263748597077</v>
      </c>
    </row>
    <row r="1239" spans="149:164">
      <c r="ES1239" s="89" t="s">
        <v>431</v>
      </c>
      <c r="ET1239" s="89" t="s">
        <v>432</v>
      </c>
      <c r="EU1239" s="89" t="s">
        <v>55</v>
      </c>
      <c r="EV1239" s="89">
        <v>2000</v>
      </c>
      <c r="EW1239" s="89">
        <v>12955.83</v>
      </c>
      <c r="EX1239" s="89">
        <v>10756.1</v>
      </c>
      <c r="EY1239" s="89"/>
      <c r="EZ1239" s="89"/>
      <c r="FA1239" s="89"/>
      <c r="FB1239" s="89">
        <v>-100</v>
      </c>
      <c r="FC1239" s="89">
        <v>-100</v>
      </c>
      <c r="FD1239" s="89">
        <v>-100</v>
      </c>
      <c r="FE1239" s="100">
        <v>6.4779150000000003</v>
      </c>
      <c r="FF1239" s="100"/>
      <c r="FG1239" s="100">
        <v>5.37805</v>
      </c>
      <c r="FH1239" s="100"/>
    </row>
    <row r="1240" spans="149:164">
      <c r="ES1240" s="89" t="s">
        <v>431</v>
      </c>
      <c r="ET1240" s="89" t="s">
        <v>432</v>
      </c>
      <c r="EU1240" s="89" t="s">
        <v>41</v>
      </c>
      <c r="EV1240" s="89"/>
      <c r="EW1240" s="89"/>
      <c r="EX1240" s="89"/>
      <c r="EY1240" s="89">
        <v>9450</v>
      </c>
      <c r="EZ1240" s="89">
        <v>59977.52</v>
      </c>
      <c r="FA1240" s="89">
        <v>55277.05</v>
      </c>
      <c r="FB1240" s="89"/>
      <c r="FC1240" s="89"/>
      <c r="FD1240" s="89"/>
      <c r="FE1240" s="100"/>
      <c r="FF1240" s="100">
        <v>6.3468275132275132</v>
      </c>
      <c r="FG1240" s="100"/>
      <c r="FH1240" s="100">
        <v>5.8494232804232809</v>
      </c>
    </row>
    <row r="1241" spans="149:164">
      <c r="ES1241" s="89" t="s">
        <v>431</v>
      </c>
      <c r="ET1241" s="89" t="s">
        <v>432</v>
      </c>
      <c r="EU1241" s="89" t="s">
        <v>44</v>
      </c>
      <c r="EV1241" s="89">
        <v>2340</v>
      </c>
      <c r="EW1241" s="89">
        <v>13051.87</v>
      </c>
      <c r="EX1241" s="89">
        <v>11091.6</v>
      </c>
      <c r="EY1241" s="89"/>
      <c r="EZ1241" s="89"/>
      <c r="FA1241" s="89"/>
      <c r="FB1241" s="89">
        <v>-100</v>
      </c>
      <c r="FC1241" s="89">
        <v>-100</v>
      </c>
      <c r="FD1241" s="89">
        <v>-100</v>
      </c>
      <c r="FE1241" s="100">
        <v>5.5777222222222225</v>
      </c>
      <c r="FF1241" s="100"/>
      <c r="FG1241" s="100">
        <v>4.74</v>
      </c>
      <c r="FH1241" s="100"/>
    </row>
    <row r="1242" spans="149:164">
      <c r="ES1242" s="89" t="s">
        <v>431</v>
      </c>
      <c r="ET1242" s="89" t="s">
        <v>432</v>
      </c>
      <c r="EU1242" s="89" t="s">
        <v>84</v>
      </c>
      <c r="EV1242" s="89">
        <v>13990</v>
      </c>
      <c r="EW1242" s="89">
        <v>72546.16</v>
      </c>
      <c r="EX1242" s="89">
        <v>61143.17</v>
      </c>
      <c r="EY1242" s="89"/>
      <c r="EZ1242" s="89"/>
      <c r="FA1242" s="89"/>
      <c r="FB1242" s="89">
        <v>-100</v>
      </c>
      <c r="FC1242" s="89">
        <v>-100</v>
      </c>
      <c r="FD1242" s="89">
        <v>-100</v>
      </c>
      <c r="FE1242" s="100">
        <v>5.1855725518227311</v>
      </c>
      <c r="FF1242" s="100"/>
      <c r="FG1242" s="100">
        <v>4.3704910650464619</v>
      </c>
      <c r="FH1242" s="100"/>
    </row>
    <row r="1243" spans="149:164">
      <c r="ES1243" s="89" t="s">
        <v>431</v>
      </c>
      <c r="ET1243" s="89" t="s">
        <v>432</v>
      </c>
      <c r="EU1243" s="89" t="s">
        <v>525</v>
      </c>
      <c r="EV1243" s="89">
        <v>1120</v>
      </c>
      <c r="EW1243" s="89">
        <v>5849.24</v>
      </c>
      <c r="EX1243" s="89">
        <v>5035.8599999999997</v>
      </c>
      <c r="EY1243" s="89"/>
      <c r="EZ1243" s="89"/>
      <c r="FA1243" s="89"/>
      <c r="FB1243" s="89">
        <v>-100</v>
      </c>
      <c r="FC1243" s="89">
        <v>-100</v>
      </c>
      <c r="FD1243" s="89">
        <v>-100</v>
      </c>
      <c r="FE1243" s="100">
        <v>5.2225357142857138</v>
      </c>
      <c r="FF1243" s="100"/>
      <c r="FG1243" s="100">
        <v>4.4963035714285713</v>
      </c>
      <c r="FH1243" s="100"/>
    </row>
    <row r="1244" spans="149:164">
      <c r="ES1244" s="89" t="s">
        <v>433</v>
      </c>
      <c r="ET1244" s="89" t="s">
        <v>625</v>
      </c>
      <c r="EU1244" s="89" t="s">
        <v>133</v>
      </c>
      <c r="EV1244" s="89">
        <v>336</v>
      </c>
      <c r="EW1244" s="89">
        <v>3161.76</v>
      </c>
      <c r="EX1244" s="89">
        <v>2722.09</v>
      </c>
      <c r="EY1244" s="89"/>
      <c r="EZ1244" s="89"/>
      <c r="FA1244" s="89"/>
      <c r="FB1244" s="89">
        <v>-100</v>
      </c>
      <c r="FC1244" s="89">
        <v>-100</v>
      </c>
      <c r="FD1244" s="89">
        <v>-100</v>
      </c>
      <c r="FE1244" s="100">
        <v>9.41</v>
      </c>
      <c r="FF1244" s="100"/>
      <c r="FG1244" s="100">
        <v>8.1014583333333334</v>
      </c>
      <c r="FH1244" s="100"/>
    </row>
    <row r="1245" spans="149:164">
      <c r="ES1245" s="89" t="s">
        <v>433</v>
      </c>
      <c r="ET1245" s="89" t="s">
        <v>625</v>
      </c>
      <c r="EU1245" s="89" t="s">
        <v>53</v>
      </c>
      <c r="EV1245" s="89"/>
      <c r="EW1245" s="89"/>
      <c r="EX1245" s="89"/>
      <c r="EY1245" s="89">
        <v>150</v>
      </c>
      <c r="EZ1245" s="89">
        <v>1037.97</v>
      </c>
      <c r="FA1245" s="89">
        <v>952.87</v>
      </c>
      <c r="FB1245" s="89"/>
      <c r="FC1245" s="89"/>
      <c r="FD1245" s="89"/>
      <c r="FE1245" s="100"/>
      <c r="FF1245" s="100">
        <v>6.9198000000000004</v>
      </c>
      <c r="FG1245" s="100"/>
      <c r="FH1245" s="100">
        <v>6.3524666666666665</v>
      </c>
    </row>
    <row r="1246" spans="149:164">
      <c r="ES1246" s="89" t="s">
        <v>433</v>
      </c>
      <c r="ET1246" s="89" t="s">
        <v>625</v>
      </c>
      <c r="EU1246" s="89" t="s">
        <v>55</v>
      </c>
      <c r="EV1246" s="89"/>
      <c r="EW1246" s="89"/>
      <c r="EX1246" s="89"/>
      <c r="EY1246" s="89">
        <v>1920</v>
      </c>
      <c r="EZ1246" s="89">
        <v>12142.29</v>
      </c>
      <c r="FA1246" s="89">
        <v>11146.8</v>
      </c>
      <c r="FB1246" s="89"/>
      <c r="FC1246" s="89"/>
      <c r="FD1246" s="89"/>
      <c r="FE1246" s="100"/>
      <c r="FF1246" s="100">
        <v>6.3241093750000008</v>
      </c>
      <c r="FG1246" s="100"/>
      <c r="FH1246" s="100">
        <v>5.805625</v>
      </c>
    </row>
    <row r="1247" spans="149:164">
      <c r="ES1247" s="89" t="s">
        <v>433</v>
      </c>
      <c r="ET1247" s="89" t="s">
        <v>625</v>
      </c>
      <c r="EU1247" s="89" t="s">
        <v>42</v>
      </c>
      <c r="EV1247" s="89"/>
      <c r="EW1247" s="89"/>
      <c r="EX1247" s="89"/>
      <c r="EY1247" s="89">
        <v>450</v>
      </c>
      <c r="EZ1247" s="89">
        <v>3544.75</v>
      </c>
      <c r="FA1247" s="89">
        <v>3251.73</v>
      </c>
      <c r="FB1247" s="89"/>
      <c r="FC1247" s="89"/>
      <c r="FD1247" s="89"/>
      <c r="FE1247" s="100"/>
      <c r="FF1247" s="100">
        <v>7.8772222222222226</v>
      </c>
      <c r="FG1247" s="100"/>
      <c r="FH1247" s="100">
        <v>7.2260666666666671</v>
      </c>
    </row>
    <row r="1248" spans="149:164">
      <c r="ES1248" s="89" t="s">
        <v>441</v>
      </c>
      <c r="ET1248" s="89" t="s">
        <v>307</v>
      </c>
      <c r="EU1248" s="89" t="s">
        <v>47</v>
      </c>
      <c r="EV1248" s="89">
        <v>32</v>
      </c>
      <c r="EW1248" s="89">
        <v>366.71</v>
      </c>
      <c r="EX1248" s="89">
        <v>313.58999999999997</v>
      </c>
      <c r="EY1248" s="89">
        <v>439</v>
      </c>
      <c r="EZ1248" s="89">
        <v>5216.17</v>
      </c>
      <c r="FA1248" s="89">
        <v>4796.66</v>
      </c>
      <c r="FB1248" s="89">
        <v>1271.875</v>
      </c>
      <c r="FC1248" s="89">
        <v>1322.4237135611247</v>
      </c>
      <c r="FD1248" s="89">
        <v>1429.5959692592239</v>
      </c>
      <c r="FE1248" s="100">
        <v>11.459687499999999</v>
      </c>
      <c r="FF1248" s="100">
        <v>11.881936218678815</v>
      </c>
      <c r="FG1248" s="100">
        <v>9.7996874999999992</v>
      </c>
      <c r="FH1248" s="100">
        <v>10.926332574031891</v>
      </c>
    </row>
    <row r="1249" spans="149:164">
      <c r="ES1249" s="89" t="s">
        <v>441</v>
      </c>
      <c r="ET1249" s="89" t="s">
        <v>307</v>
      </c>
      <c r="EU1249" s="89" t="s">
        <v>134</v>
      </c>
      <c r="EV1249" s="89"/>
      <c r="EW1249" s="89"/>
      <c r="EX1249" s="89"/>
      <c r="EY1249" s="89">
        <v>600</v>
      </c>
      <c r="EZ1249" s="89">
        <v>8794.42</v>
      </c>
      <c r="FA1249" s="89">
        <v>8129.67</v>
      </c>
      <c r="FB1249" s="89"/>
      <c r="FC1249" s="89"/>
      <c r="FD1249" s="89"/>
      <c r="FE1249" s="100"/>
      <c r="FF1249" s="100">
        <v>14.657366666666666</v>
      </c>
      <c r="FG1249" s="100"/>
      <c r="FH1249" s="100">
        <v>13.54945</v>
      </c>
    </row>
    <row r="1250" spans="149:164">
      <c r="ES1250" s="89" t="s">
        <v>441</v>
      </c>
      <c r="ET1250" s="89" t="s">
        <v>307</v>
      </c>
      <c r="EU1250" s="89" t="s">
        <v>62</v>
      </c>
      <c r="EV1250" s="89">
        <v>4402.45</v>
      </c>
      <c r="EW1250" s="89">
        <v>60507.519999999997</v>
      </c>
      <c r="EX1250" s="89">
        <v>52109.14</v>
      </c>
      <c r="EY1250" s="89">
        <v>6942</v>
      </c>
      <c r="EZ1250" s="89">
        <v>90446.52</v>
      </c>
      <c r="FA1250" s="89">
        <v>83144.97</v>
      </c>
      <c r="FB1250" s="89">
        <v>57.684925439244068</v>
      </c>
      <c r="FC1250" s="89">
        <v>49.479800196735894</v>
      </c>
      <c r="FD1250" s="89">
        <v>59.559282690138431</v>
      </c>
      <c r="FE1250" s="100">
        <v>13.744056150552533</v>
      </c>
      <c r="FF1250" s="100">
        <v>13.028885047536734</v>
      </c>
      <c r="FG1250" s="100">
        <v>11.836395643334962</v>
      </c>
      <c r="FH1250" s="100">
        <v>11.97709161624892</v>
      </c>
    </row>
    <row r="1251" spans="149:164">
      <c r="ES1251" s="89" t="s">
        <v>441</v>
      </c>
      <c r="ET1251" s="89" t="s">
        <v>307</v>
      </c>
      <c r="EU1251" s="89" t="s">
        <v>53</v>
      </c>
      <c r="EV1251" s="89">
        <v>15642</v>
      </c>
      <c r="EW1251" s="89">
        <v>200108.56</v>
      </c>
      <c r="EX1251" s="89">
        <v>170978.37</v>
      </c>
      <c r="EY1251" s="89">
        <v>19026</v>
      </c>
      <c r="EZ1251" s="89">
        <v>235874.98</v>
      </c>
      <c r="FA1251" s="89">
        <v>216717.06</v>
      </c>
      <c r="FB1251" s="89">
        <v>21.634062140391254</v>
      </c>
      <c r="FC1251" s="89">
        <v>17.873508259716633</v>
      </c>
      <c r="FD1251" s="89">
        <v>26.751155716363421</v>
      </c>
      <c r="FE1251" s="100">
        <v>12.793029024421429</v>
      </c>
      <c r="FF1251" s="100">
        <v>12.397507621150005</v>
      </c>
      <c r="FG1251" s="100">
        <v>10.93072305331799</v>
      </c>
      <c r="FH1251" s="100">
        <v>11.390573951434879</v>
      </c>
    </row>
    <row r="1252" spans="149:164">
      <c r="ES1252" s="89" t="s">
        <v>441</v>
      </c>
      <c r="ET1252" s="89" t="s">
        <v>307</v>
      </c>
      <c r="EU1252" s="89" t="s">
        <v>55</v>
      </c>
      <c r="EV1252" s="89"/>
      <c r="EW1252" s="89"/>
      <c r="EX1252" s="89"/>
      <c r="EY1252" s="89">
        <v>1000</v>
      </c>
      <c r="EZ1252" s="89">
        <v>11982.38</v>
      </c>
      <c r="FA1252" s="89">
        <v>11000</v>
      </c>
      <c r="FB1252" s="89"/>
      <c r="FC1252" s="89"/>
      <c r="FD1252" s="89"/>
      <c r="FE1252" s="100"/>
      <c r="FF1252" s="100">
        <v>11.982379999999999</v>
      </c>
      <c r="FG1252" s="100"/>
      <c r="FH1252" s="100">
        <v>11</v>
      </c>
    </row>
    <row r="1253" spans="149:164">
      <c r="ES1253" s="89" t="s">
        <v>441</v>
      </c>
      <c r="ET1253" s="89" t="s">
        <v>307</v>
      </c>
      <c r="EU1253" s="89" t="s">
        <v>41</v>
      </c>
      <c r="EV1253" s="89">
        <v>422501</v>
      </c>
      <c r="EW1253" s="89">
        <v>4692955.24</v>
      </c>
      <c r="EX1253" s="89">
        <v>4025245.9</v>
      </c>
      <c r="EY1253" s="89">
        <v>453826</v>
      </c>
      <c r="EZ1253" s="89">
        <v>5174695.5</v>
      </c>
      <c r="FA1253" s="89">
        <v>4760471.1399999997</v>
      </c>
      <c r="FB1253" s="89">
        <v>7.4141836350683192</v>
      </c>
      <c r="FC1253" s="89">
        <v>10.265179090009811</v>
      </c>
      <c r="FD1253" s="89">
        <v>18.265349701989628</v>
      </c>
      <c r="FE1253" s="100">
        <v>11.107560076780883</v>
      </c>
      <c r="FF1253" s="100">
        <v>11.402377783555812</v>
      </c>
      <c r="FG1253" s="100">
        <v>9.527186681214955</v>
      </c>
      <c r="FH1253" s="100">
        <v>10.489639509415502</v>
      </c>
    </row>
    <row r="1254" spans="149:164">
      <c r="ES1254" s="89" t="s">
        <v>441</v>
      </c>
      <c r="ET1254" s="89" t="s">
        <v>307</v>
      </c>
      <c r="EU1254" s="89" t="s">
        <v>44</v>
      </c>
      <c r="EV1254" s="89">
        <v>826</v>
      </c>
      <c r="EW1254" s="89">
        <v>10383.66</v>
      </c>
      <c r="EX1254" s="89">
        <v>8966.0300000000007</v>
      </c>
      <c r="EY1254" s="89">
        <v>1250</v>
      </c>
      <c r="EZ1254" s="89">
        <v>16125.56</v>
      </c>
      <c r="FA1254" s="89">
        <v>14782.13</v>
      </c>
      <c r="FB1254" s="89">
        <v>51.331719128329297</v>
      </c>
      <c r="FC1254" s="89">
        <v>55.29745773648213</v>
      </c>
      <c r="FD1254" s="89">
        <v>64.868174654780304</v>
      </c>
      <c r="FE1254" s="100">
        <v>12.571016949152542</v>
      </c>
      <c r="FF1254" s="100">
        <v>12.900447999999999</v>
      </c>
      <c r="FG1254" s="100">
        <v>10.854757869249395</v>
      </c>
      <c r="FH1254" s="100">
        <v>11.825704</v>
      </c>
    </row>
    <row r="1255" spans="149:164">
      <c r="ES1255" s="89" t="s">
        <v>441</v>
      </c>
      <c r="ET1255" s="89" t="s">
        <v>307</v>
      </c>
      <c r="EU1255" s="89" t="s">
        <v>56</v>
      </c>
      <c r="EV1255" s="89"/>
      <c r="EW1255" s="89"/>
      <c r="EX1255" s="89"/>
      <c r="EY1255" s="89">
        <v>120</v>
      </c>
      <c r="EZ1255" s="89">
        <v>1274</v>
      </c>
      <c r="FA1255" s="89">
        <v>1170.19</v>
      </c>
      <c r="FB1255" s="89"/>
      <c r="FC1255" s="89"/>
      <c r="FD1255" s="89"/>
      <c r="FE1255" s="100"/>
      <c r="FF1255" s="100">
        <v>10.616666666666667</v>
      </c>
      <c r="FG1255" s="100"/>
      <c r="FH1255" s="100">
        <v>9.7515833333333344</v>
      </c>
    </row>
    <row r="1256" spans="149:164">
      <c r="ES1256" s="89" t="s">
        <v>441</v>
      </c>
      <c r="ET1256" s="89" t="s">
        <v>307</v>
      </c>
      <c r="EU1256" s="89" t="s">
        <v>42</v>
      </c>
      <c r="EV1256" s="89">
        <v>24159</v>
      </c>
      <c r="EW1256" s="89">
        <v>265732.67</v>
      </c>
      <c r="EX1256" s="89">
        <v>230184.88</v>
      </c>
      <c r="EY1256" s="89">
        <v>13560</v>
      </c>
      <c r="EZ1256" s="89">
        <v>157217.79</v>
      </c>
      <c r="FA1256" s="89">
        <v>144817</v>
      </c>
      <c r="FB1256" s="89">
        <v>-43.871849000372535</v>
      </c>
      <c r="FC1256" s="89">
        <v>-40.836107957670386</v>
      </c>
      <c r="FD1256" s="89">
        <v>-37.086658341764235</v>
      </c>
      <c r="FE1256" s="100">
        <v>10.999324061426384</v>
      </c>
      <c r="FF1256" s="100">
        <v>11.594232300884956</v>
      </c>
      <c r="FG1256" s="100">
        <v>9.5279142348607149</v>
      </c>
      <c r="FH1256" s="100">
        <v>10.6797197640118</v>
      </c>
    </row>
    <row r="1257" spans="149:164">
      <c r="ES1257" s="89" t="s">
        <v>441</v>
      </c>
      <c r="ET1257" s="89" t="s">
        <v>307</v>
      </c>
      <c r="EU1257" s="89" t="s">
        <v>66</v>
      </c>
      <c r="EV1257" s="89">
        <v>310</v>
      </c>
      <c r="EW1257" s="89">
        <v>3534.98</v>
      </c>
      <c r="EX1257" s="89">
        <v>3037.97</v>
      </c>
      <c r="EY1257" s="89">
        <v>1004</v>
      </c>
      <c r="EZ1257" s="89">
        <v>12626.24</v>
      </c>
      <c r="FA1257" s="89">
        <v>11611.58</v>
      </c>
      <c r="FB1257" s="89">
        <v>223.87096774193549</v>
      </c>
      <c r="FC1257" s="89">
        <v>257.17995575646819</v>
      </c>
      <c r="FD1257" s="89">
        <v>282.2150975816088</v>
      </c>
      <c r="FE1257" s="100">
        <v>11.403161290322581</v>
      </c>
      <c r="FF1257" s="100">
        <v>12.57593625498008</v>
      </c>
      <c r="FG1257" s="100">
        <v>9.7999032258064513</v>
      </c>
      <c r="FH1257" s="100">
        <v>11.565318725099601</v>
      </c>
    </row>
    <row r="1258" spans="149:164">
      <c r="ES1258" s="89" t="s">
        <v>441</v>
      </c>
      <c r="ET1258" s="89" t="s">
        <v>307</v>
      </c>
      <c r="EU1258" s="89" t="s">
        <v>65</v>
      </c>
      <c r="EV1258" s="89">
        <v>310</v>
      </c>
      <c r="EW1258" s="89">
        <v>3352.42</v>
      </c>
      <c r="EX1258" s="89">
        <v>2894.45</v>
      </c>
      <c r="EY1258" s="89">
        <v>270</v>
      </c>
      <c r="EZ1258" s="89">
        <v>2859.2</v>
      </c>
      <c r="FA1258" s="89">
        <v>2628.82</v>
      </c>
      <c r="FB1258" s="89">
        <v>-12.903225806451612</v>
      </c>
      <c r="FC1258" s="89">
        <v>-14.712357043568534</v>
      </c>
      <c r="FD1258" s="89">
        <v>-9.17721846983018</v>
      </c>
      <c r="FE1258" s="100">
        <v>10.81425806451613</v>
      </c>
      <c r="FF1258" s="100">
        <v>10.589629629629629</v>
      </c>
      <c r="FG1258" s="100">
        <v>9.3369354838709668</v>
      </c>
      <c r="FH1258" s="100">
        <v>9.7363703703703717</v>
      </c>
    </row>
    <row r="1259" spans="149:164">
      <c r="ES1259" s="89" t="s">
        <v>441</v>
      </c>
      <c r="ET1259" s="89" t="s">
        <v>307</v>
      </c>
      <c r="EU1259" s="89" t="s">
        <v>43</v>
      </c>
      <c r="EV1259" s="89"/>
      <c r="EW1259" s="89"/>
      <c r="EX1259" s="89"/>
      <c r="EY1259" s="89">
        <v>10490</v>
      </c>
      <c r="EZ1259" s="89">
        <v>113815.8</v>
      </c>
      <c r="FA1259" s="89">
        <v>104650.61</v>
      </c>
      <c r="FB1259" s="89"/>
      <c r="FC1259" s="89"/>
      <c r="FD1259" s="89"/>
      <c r="FE1259" s="100"/>
      <c r="FF1259" s="100">
        <v>10.849933269780744</v>
      </c>
      <c r="FG1259" s="100"/>
      <c r="FH1259" s="100">
        <v>9.9762259294566249</v>
      </c>
    </row>
    <row r="1260" spans="149:164">
      <c r="ES1260" s="89" t="s">
        <v>452</v>
      </c>
      <c r="ET1260" s="89" t="s">
        <v>314</v>
      </c>
      <c r="EU1260" s="89" t="s">
        <v>47</v>
      </c>
      <c r="EV1260" s="89">
        <v>5090</v>
      </c>
      <c r="EW1260" s="89">
        <v>58315.94</v>
      </c>
      <c r="EX1260" s="89">
        <v>49754.8</v>
      </c>
      <c r="EY1260" s="89">
        <v>7440</v>
      </c>
      <c r="EZ1260" s="89">
        <v>69706.64</v>
      </c>
      <c r="FA1260" s="89">
        <v>63931.199999999997</v>
      </c>
      <c r="FB1260" s="89">
        <v>46.168958742632611</v>
      </c>
      <c r="FC1260" s="89">
        <v>19.532738390224004</v>
      </c>
      <c r="FD1260" s="89">
        <v>28.492527354144716</v>
      </c>
      <c r="FE1260" s="100">
        <v>11.456962671905698</v>
      </c>
      <c r="FF1260" s="100">
        <v>9.369172043010753</v>
      </c>
      <c r="FG1260" s="100">
        <v>9.7750098231827121</v>
      </c>
      <c r="FH1260" s="100">
        <v>8.5929032258064506</v>
      </c>
    </row>
    <row r="1261" spans="149:164">
      <c r="ES1261" s="89" t="s">
        <v>452</v>
      </c>
      <c r="ET1261" s="89" t="s">
        <v>314</v>
      </c>
      <c r="EU1261" s="89" t="s">
        <v>93</v>
      </c>
      <c r="EV1261" s="89"/>
      <c r="EW1261" s="89"/>
      <c r="EX1261" s="89"/>
      <c r="EY1261" s="89">
        <v>11385</v>
      </c>
      <c r="EZ1261" s="89">
        <v>138141.29</v>
      </c>
      <c r="FA1261" s="89">
        <v>127773.7</v>
      </c>
      <c r="FB1261" s="89"/>
      <c r="FC1261" s="89"/>
      <c r="FD1261" s="89"/>
      <c r="FE1261" s="100"/>
      <c r="FF1261" s="100">
        <v>12.133622310057094</v>
      </c>
      <c r="FG1261" s="100"/>
      <c r="FH1261" s="100">
        <v>11.222986385595082</v>
      </c>
    </row>
    <row r="1262" spans="149:164">
      <c r="ES1262" s="89" t="s">
        <v>452</v>
      </c>
      <c r="ET1262" s="89" t="s">
        <v>314</v>
      </c>
      <c r="EU1262" s="89" t="s">
        <v>133</v>
      </c>
      <c r="EV1262" s="89">
        <v>495</v>
      </c>
      <c r="EW1262" s="89">
        <v>2752.2</v>
      </c>
      <c r="EX1262" s="89">
        <v>2369.4899999999998</v>
      </c>
      <c r="EY1262" s="89"/>
      <c r="EZ1262" s="89"/>
      <c r="FA1262" s="89"/>
      <c r="FB1262" s="89">
        <v>-100</v>
      </c>
      <c r="FC1262" s="89">
        <v>-100</v>
      </c>
      <c r="FD1262" s="89">
        <v>-100</v>
      </c>
      <c r="FE1262" s="100">
        <v>5.56</v>
      </c>
      <c r="FF1262" s="100"/>
      <c r="FG1262" s="100">
        <v>4.786848484848484</v>
      </c>
      <c r="FH1262" s="100"/>
    </row>
    <row r="1263" spans="149:164">
      <c r="ES1263" s="89" t="s">
        <v>452</v>
      </c>
      <c r="ET1263" s="89" t="s">
        <v>314</v>
      </c>
      <c r="EU1263" s="89" t="s">
        <v>134</v>
      </c>
      <c r="EV1263" s="89">
        <v>500</v>
      </c>
      <c r="EW1263" s="89">
        <v>7807.25</v>
      </c>
      <c r="EX1263" s="89">
        <v>6747.02</v>
      </c>
      <c r="EY1263" s="89"/>
      <c r="EZ1263" s="89"/>
      <c r="FA1263" s="89"/>
      <c r="FB1263" s="89">
        <v>-100</v>
      </c>
      <c r="FC1263" s="89">
        <v>-100</v>
      </c>
      <c r="FD1263" s="89">
        <v>-100</v>
      </c>
      <c r="FE1263" s="100">
        <v>15.6145</v>
      </c>
      <c r="FF1263" s="100"/>
      <c r="FG1263" s="100">
        <v>13.49404</v>
      </c>
      <c r="FH1263" s="100"/>
    </row>
    <row r="1264" spans="149:164">
      <c r="ES1264" s="89" t="s">
        <v>452</v>
      </c>
      <c r="ET1264" s="89" t="s">
        <v>314</v>
      </c>
      <c r="EU1264" s="89" t="s">
        <v>62</v>
      </c>
      <c r="EV1264" s="89">
        <v>10018</v>
      </c>
      <c r="EW1264" s="89">
        <v>140080</v>
      </c>
      <c r="EX1264" s="89">
        <v>120661.92</v>
      </c>
      <c r="EY1264" s="89">
        <v>28034.75</v>
      </c>
      <c r="EZ1264" s="89">
        <v>453449.2</v>
      </c>
      <c r="FA1264" s="89">
        <v>416599.11</v>
      </c>
      <c r="FB1264" s="89">
        <v>179.84378119385107</v>
      </c>
      <c r="FC1264" s="89">
        <v>223.70731010850943</v>
      </c>
      <c r="FD1264" s="89">
        <v>245.26146277135322</v>
      </c>
      <c r="FE1264" s="100">
        <v>13.982830904372131</v>
      </c>
      <c r="FF1264" s="100">
        <v>16.174540525597696</v>
      </c>
      <c r="FG1264" s="100">
        <v>12.044511878618486</v>
      </c>
      <c r="FH1264" s="100">
        <v>14.86009720079544</v>
      </c>
    </row>
    <row r="1265" spans="149:180">
      <c r="ES1265" s="89" t="s">
        <v>452</v>
      </c>
      <c r="ET1265" s="89" t="s">
        <v>314</v>
      </c>
      <c r="EU1265" s="89" t="s">
        <v>53</v>
      </c>
      <c r="EV1265" s="89">
        <v>224569.21</v>
      </c>
      <c r="EW1265" s="89">
        <v>2930001.72</v>
      </c>
      <c r="EX1265" s="89">
        <v>2502184.86</v>
      </c>
      <c r="EY1265" s="89">
        <v>151003.20000000001</v>
      </c>
      <c r="EZ1265" s="89">
        <v>1813875.04</v>
      </c>
      <c r="FA1265" s="89">
        <v>1669970.42</v>
      </c>
      <c r="FB1265" s="89">
        <v>-32.758725027353478</v>
      </c>
      <c r="FC1265" s="89">
        <v>-38.093038389069619</v>
      </c>
      <c r="FD1265" s="89">
        <v>-33.2595106502243</v>
      </c>
      <c r="FE1265" s="100">
        <v>13.047210345532232</v>
      </c>
      <c r="FF1265" s="100">
        <v>12.012162921050679</v>
      </c>
      <c r="FG1265" s="100">
        <v>11.142154616832824</v>
      </c>
      <c r="FH1265" s="100">
        <v>11.059172388399714</v>
      </c>
    </row>
    <row r="1266" spans="149:180">
      <c r="ES1266" s="89" t="s">
        <v>452</v>
      </c>
      <c r="ET1266" s="89" t="s">
        <v>314</v>
      </c>
      <c r="EU1266" s="89" t="s">
        <v>55</v>
      </c>
      <c r="EV1266" s="89">
        <v>16016</v>
      </c>
      <c r="EW1266" s="89">
        <v>218683.61</v>
      </c>
      <c r="EX1266" s="89">
        <v>184885.51</v>
      </c>
      <c r="EY1266" s="89">
        <v>37638</v>
      </c>
      <c r="EZ1266" s="89">
        <v>451002.88</v>
      </c>
      <c r="FA1266" s="89">
        <v>415277.99</v>
      </c>
      <c r="FB1266" s="89">
        <v>135.0024975024975</v>
      </c>
      <c r="FC1266" s="89">
        <v>106.23533697838627</v>
      </c>
      <c r="FD1266" s="89">
        <v>124.61359465108974</v>
      </c>
      <c r="FE1266" s="100">
        <v>13.654071553446553</v>
      </c>
      <c r="FF1266" s="100">
        <v>11.982647324512461</v>
      </c>
      <c r="FG1266" s="100">
        <v>11.543800574425575</v>
      </c>
      <c r="FH1266" s="100">
        <v>11.033476539667356</v>
      </c>
    </row>
    <row r="1267" spans="149:180">
      <c r="ES1267" s="89" t="s">
        <v>452</v>
      </c>
      <c r="ET1267" s="89" t="s">
        <v>314</v>
      </c>
      <c r="EU1267" s="89" t="s">
        <v>41</v>
      </c>
      <c r="EV1267" s="89">
        <v>104150</v>
      </c>
      <c r="EW1267" s="89">
        <v>919107.39</v>
      </c>
      <c r="EX1267" s="89">
        <v>786267.66</v>
      </c>
      <c r="EY1267" s="89">
        <v>92835</v>
      </c>
      <c r="EZ1267" s="89">
        <v>985342.26</v>
      </c>
      <c r="FA1267" s="89">
        <v>906445.71</v>
      </c>
      <c r="FB1267" s="89">
        <v>-10.864138262121939</v>
      </c>
      <c r="FC1267" s="89">
        <v>7.2064342775004775</v>
      </c>
      <c r="FD1267" s="89">
        <v>15.284623304995137</v>
      </c>
      <c r="FE1267" s="100">
        <v>8.8248429188670183</v>
      </c>
      <c r="FF1267" s="100">
        <v>10.613909193730812</v>
      </c>
      <c r="FG1267" s="100">
        <v>7.5493774363898227</v>
      </c>
      <c r="FH1267" s="100">
        <v>9.7640513814832772</v>
      </c>
    </row>
    <row r="1268" spans="149:180">
      <c r="ES1268" s="89" t="s">
        <v>452</v>
      </c>
      <c r="ET1268" s="89" t="s">
        <v>314</v>
      </c>
      <c r="EU1268" s="89" t="s">
        <v>91</v>
      </c>
      <c r="EV1268" s="89">
        <v>1065</v>
      </c>
      <c r="EW1268" s="89">
        <v>14876.2</v>
      </c>
      <c r="EX1268" s="89">
        <v>12855.92</v>
      </c>
      <c r="EY1268" s="89">
        <v>800</v>
      </c>
      <c r="EZ1268" s="89">
        <v>10784</v>
      </c>
      <c r="FA1268" s="89">
        <v>9892.43</v>
      </c>
      <c r="FB1268" s="89">
        <v>-24.88262910798122</v>
      </c>
      <c r="FC1268" s="89">
        <v>-27.508369072747076</v>
      </c>
      <c r="FD1268" s="89">
        <v>-23.051559126067989</v>
      </c>
      <c r="FE1268" s="100">
        <v>13.968262910798122</v>
      </c>
      <c r="FF1268" s="100">
        <v>13.48</v>
      </c>
      <c r="FG1268" s="100">
        <v>12.071286384976526</v>
      </c>
      <c r="FH1268" s="100">
        <v>12.3655375</v>
      </c>
    </row>
    <row r="1269" spans="149:180">
      <c r="ES1269" s="89" t="s">
        <v>452</v>
      </c>
      <c r="ET1269" s="89" t="s">
        <v>314</v>
      </c>
      <c r="EU1269" s="89" t="s">
        <v>60</v>
      </c>
      <c r="EV1269" s="89">
        <v>5000</v>
      </c>
      <c r="EW1269" s="89">
        <v>58534.66</v>
      </c>
      <c r="EX1269" s="89">
        <v>50395</v>
      </c>
      <c r="EY1269" s="89">
        <v>2700</v>
      </c>
      <c r="EZ1269" s="89">
        <v>26787.77</v>
      </c>
      <c r="FA1269" s="89">
        <v>24578.04</v>
      </c>
      <c r="FB1269" s="89">
        <v>-46</v>
      </c>
      <c r="FC1269" s="89">
        <v>-54.236054330887036</v>
      </c>
      <c r="FD1269" s="89">
        <v>-51.229209246949104</v>
      </c>
      <c r="FE1269" s="100">
        <v>11.706932</v>
      </c>
      <c r="FF1269" s="100">
        <v>9.9213962962962956</v>
      </c>
      <c r="FG1269" s="100">
        <v>10.079000000000001</v>
      </c>
      <c r="FH1269" s="100">
        <v>9.1029777777777774</v>
      </c>
    </row>
    <row r="1270" spans="149:180">
      <c r="ES1270" s="89" t="s">
        <v>452</v>
      </c>
      <c r="ET1270" s="89" t="s">
        <v>314</v>
      </c>
      <c r="EU1270" s="89" t="s">
        <v>42</v>
      </c>
      <c r="EV1270" s="89">
        <v>121216.2</v>
      </c>
      <c r="EW1270" s="89">
        <v>1253722.74</v>
      </c>
      <c r="EX1270" s="89">
        <v>1075249.3999999999</v>
      </c>
      <c r="EY1270" s="89">
        <v>60377.8</v>
      </c>
      <c r="EZ1270" s="89">
        <v>616983.54</v>
      </c>
      <c r="FA1270" s="89">
        <v>567257.56000000006</v>
      </c>
      <c r="FB1270" s="89">
        <v>-50.189991106799248</v>
      </c>
      <c r="FC1270" s="89">
        <v>-50.787879942258996</v>
      </c>
      <c r="FD1270" s="89">
        <v>-47.24409425385403</v>
      </c>
      <c r="FE1270" s="100">
        <v>10.3428645676073</v>
      </c>
      <c r="FF1270" s="100">
        <v>10.218715156895415</v>
      </c>
      <c r="FG1270" s="100">
        <v>8.870509057370219</v>
      </c>
      <c r="FH1270" s="100">
        <v>9.3951346355779783</v>
      </c>
    </row>
    <row r="1271" spans="149:180">
      <c r="ES1271" s="89" t="s">
        <v>452</v>
      </c>
      <c r="ET1271" s="89" t="s">
        <v>314</v>
      </c>
      <c r="EU1271" s="89" t="s">
        <v>70</v>
      </c>
      <c r="EV1271" s="89"/>
      <c r="EW1271" s="89"/>
      <c r="EX1271" s="89"/>
      <c r="EY1271" s="89">
        <v>740</v>
      </c>
      <c r="EZ1271" s="89">
        <v>4682.57</v>
      </c>
      <c r="FA1271" s="89">
        <v>4305.95</v>
      </c>
      <c r="FB1271" s="89"/>
      <c r="FC1271" s="89"/>
      <c r="FD1271" s="89"/>
      <c r="FE1271" s="100"/>
      <c r="FF1271" s="100">
        <v>6.3277972972972973</v>
      </c>
      <c r="FG1271" s="100"/>
      <c r="FH1271" s="100">
        <v>5.8188513513513511</v>
      </c>
    </row>
    <row r="1272" spans="149:180">
      <c r="ES1272" s="89" t="s">
        <v>452</v>
      </c>
      <c r="ET1272" s="89" t="s">
        <v>314</v>
      </c>
      <c r="EU1272" s="89" t="s">
        <v>525</v>
      </c>
      <c r="EV1272" s="89">
        <v>560</v>
      </c>
      <c r="EW1272" s="89">
        <v>5168.67</v>
      </c>
      <c r="EX1272" s="89">
        <v>4449.93</v>
      </c>
      <c r="EY1272" s="89"/>
      <c r="EZ1272" s="89"/>
      <c r="FA1272" s="89"/>
      <c r="FB1272" s="89">
        <v>-100</v>
      </c>
      <c r="FC1272" s="89">
        <v>-100</v>
      </c>
      <c r="FD1272" s="89">
        <v>-100</v>
      </c>
      <c r="FE1272" s="100">
        <v>9.229767857142857</v>
      </c>
      <c r="FF1272" s="100"/>
      <c r="FG1272" s="100">
        <v>7.9463035714285724</v>
      </c>
      <c r="FH1272" s="100"/>
    </row>
    <row r="1273" spans="149:180">
      <c r="ES1273" s="89" t="s">
        <v>452</v>
      </c>
      <c r="ET1273" s="89" t="s">
        <v>314</v>
      </c>
      <c r="EU1273" s="89" t="s">
        <v>43</v>
      </c>
      <c r="EV1273" s="89"/>
      <c r="EW1273" s="89"/>
      <c r="EX1273" s="89"/>
      <c r="EY1273" s="89">
        <v>190</v>
      </c>
      <c r="EZ1273" s="89">
        <v>2463.63</v>
      </c>
      <c r="FA1273" s="89">
        <v>2273.2399999999998</v>
      </c>
      <c r="FB1273" s="89"/>
      <c r="FC1273" s="89"/>
      <c r="FD1273" s="89"/>
      <c r="FE1273" s="100"/>
      <c r="FF1273" s="100">
        <v>12.966473684210527</v>
      </c>
      <c r="FG1273" s="100"/>
      <c r="FH1273" s="100">
        <v>11.964421052631577</v>
      </c>
    </row>
    <row r="1274" spans="149:180">
      <c r="ES1274" s="89" t="s">
        <v>317</v>
      </c>
      <c r="ET1274" s="89" t="s">
        <v>318</v>
      </c>
      <c r="EU1274" s="89" t="s">
        <v>42</v>
      </c>
      <c r="EV1274" s="89"/>
      <c r="EW1274" s="89"/>
      <c r="EX1274" s="89"/>
      <c r="EY1274" s="89">
        <v>11408</v>
      </c>
      <c r="EZ1274" s="89">
        <v>45486.22</v>
      </c>
      <c r="FA1274" s="89">
        <v>41880.959999999999</v>
      </c>
      <c r="FB1274" s="89"/>
      <c r="FC1274" s="89"/>
      <c r="FD1274" s="89"/>
      <c r="FE1274" s="100"/>
      <c r="FF1274" s="100">
        <v>3.9872212482468443</v>
      </c>
      <c r="FG1274" s="100"/>
      <c r="FH1274" s="100">
        <v>3.6711921458625527</v>
      </c>
    </row>
    <row r="1275" spans="149:180">
      <c r="ES1275" s="89" t="s">
        <v>317</v>
      </c>
      <c r="ET1275" s="89" t="s">
        <v>318</v>
      </c>
      <c r="EU1275" s="89" t="s">
        <v>151</v>
      </c>
      <c r="EV1275" s="89">
        <v>136.80000000000001</v>
      </c>
      <c r="EW1275" s="89">
        <v>760.66</v>
      </c>
      <c r="EX1275" s="89">
        <v>644.08000000000004</v>
      </c>
      <c r="EY1275" s="89"/>
      <c r="EZ1275" s="89"/>
      <c r="FA1275" s="89"/>
      <c r="FB1275" s="89">
        <v>-100</v>
      </c>
      <c r="FC1275" s="89">
        <v>-100</v>
      </c>
      <c r="FD1275" s="89">
        <v>-100</v>
      </c>
      <c r="FE1275" s="100">
        <v>5.5603801169590632</v>
      </c>
      <c r="FF1275" s="100"/>
      <c r="FG1275" s="100">
        <v>4.708187134502924</v>
      </c>
      <c r="FH1275" s="100"/>
    </row>
    <row r="1276" spans="149:180">
      <c r="FI1276" s="89" t="s">
        <v>412</v>
      </c>
      <c r="FJ1276" s="89" t="s">
        <v>413</v>
      </c>
      <c r="FK1276" s="89" t="s">
        <v>47</v>
      </c>
      <c r="FL1276" s="89">
        <v>23586</v>
      </c>
      <c r="FM1276" s="89">
        <v>120418.31</v>
      </c>
      <c r="FN1276" s="89">
        <v>103697.01</v>
      </c>
      <c r="FO1276" s="89">
        <v>46412</v>
      </c>
      <c r="FP1276" s="89">
        <v>219244.72</v>
      </c>
      <c r="FQ1276" s="89">
        <v>201601.61</v>
      </c>
      <c r="FR1276" s="89">
        <v>96.777749512422631</v>
      </c>
      <c r="FS1276" s="89">
        <v>82.069255082553482</v>
      </c>
      <c r="FT1276" s="89">
        <v>94.414101235898713</v>
      </c>
      <c r="FU1276" s="100">
        <v>5.105499448825574</v>
      </c>
      <c r="FV1276" s="100">
        <v>4.723880031026459</v>
      </c>
      <c r="FW1276" s="100">
        <v>4.3965492241160007</v>
      </c>
      <c r="FX1276" s="100">
        <v>4.3437389037317935</v>
      </c>
    </row>
    <row r="1277" spans="149:180">
      <c r="FI1277" s="89" t="s">
        <v>412</v>
      </c>
      <c r="FJ1277" s="89" t="s">
        <v>413</v>
      </c>
      <c r="FK1277" s="89" t="s">
        <v>86</v>
      </c>
      <c r="FL1277" s="89"/>
      <c r="FM1277" s="89"/>
      <c r="FN1277" s="89"/>
      <c r="FO1277" s="89">
        <v>5682</v>
      </c>
      <c r="FP1277" s="89">
        <v>28308.79</v>
      </c>
      <c r="FQ1277" s="89">
        <v>26034.400000000001</v>
      </c>
      <c r="FR1277" s="89"/>
      <c r="FS1277" s="89"/>
      <c r="FT1277" s="89"/>
      <c r="FU1277" s="100"/>
      <c r="FV1277" s="100">
        <v>4.9821876099964806</v>
      </c>
      <c r="FW1277" s="100"/>
      <c r="FX1277" s="100">
        <v>4.5819077789510736</v>
      </c>
    </row>
    <row r="1278" spans="149:180">
      <c r="FI1278" s="89" t="s">
        <v>412</v>
      </c>
      <c r="FJ1278" s="89" t="s">
        <v>413</v>
      </c>
      <c r="FK1278" s="89" t="s">
        <v>59</v>
      </c>
      <c r="FL1278" s="89"/>
      <c r="FM1278" s="89"/>
      <c r="FN1278" s="89"/>
      <c r="FO1278" s="89">
        <v>750</v>
      </c>
      <c r="FP1278" s="89">
        <v>4412.09</v>
      </c>
      <c r="FQ1278" s="89">
        <v>4070.5</v>
      </c>
      <c r="FR1278" s="89"/>
      <c r="FS1278" s="89"/>
      <c r="FT1278" s="89"/>
      <c r="FU1278" s="100"/>
      <c r="FV1278" s="100">
        <v>5.8827866666666671</v>
      </c>
      <c r="FW1278" s="100"/>
      <c r="FX1278" s="100">
        <v>5.4273333333333333</v>
      </c>
    </row>
    <row r="1279" spans="149:180">
      <c r="FI1279" s="89" t="s">
        <v>412</v>
      </c>
      <c r="FJ1279" s="89" t="s">
        <v>413</v>
      </c>
      <c r="FK1279" s="89" t="s">
        <v>134</v>
      </c>
      <c r="FL1279" s="89">
        <v>39100</v>
      </c>
      <c r="FM1279" s="89">
        <v>261563.93</v>
      </c>
      <c r="FN1279" s="89">
        <v>223928.85</v>
      </c>
      <c r="FO1279" s="89">
        <v>68460</v>
      </c>
      <c r="FP1279" s="89">
        <v>380822.15</v>
      </c>
      <c r="FQ1279" s="89">
        <v>350369.34</v>
      </c>
      <c r="FR1279" s="89">
        <v>75.089514066496164</v>
      </c>
      <c r="FS1279" s="89">
        <v>45.594291231210683</v>
      </c>
      <c r="FT1279" s="89">
        <v>56.464582388557801</v>
      </c>
      <c r="FU1279" s="100">
        <v>6.6896145780051146</v>
      </c>
      <c r="FV1279" s="100">
        <v>5.5626957347356125</v>
      </c>
      <c r="FW1279" s="100">
        <v>5.7270805626598467</v>
      </c>
      <c r="FX1279" s="100">
        <v>5.1178694127957938</v>
      </c>
    </row>
    <row r="1280" spans="149:180">
      <c r="FI1280" s="89" t="s">
        <v>412</v>
      </c>
      <c r="FJ1280" s="89" t="s">
        <v>413</v>
      </c>
      <c r="FK1280" s="89" t="s">
        <v>62</v>
      </c>
      <c r="FL1280" s="89">
        <v>116716.41</v>
      </c>
      <c r="FM1280" s="89">
        <v>830117.86</v>
      </c>
      <c r="FN1280" s="89">
        <v>712905.31</v>
      </c>
      <c r="FO1280" s="89">
        <v>151590</v>
      </c>
      <c r="FP1280" s="89">
        <v>876990.8</v>
      </c>
      <c r="FQ1280" s="89">
        <v>806440.84</v>
      </c>
      <c r="FR1280" s="89">
        <v>29.878909058289228</v>
      </c>
      <c r="FS1280" s="89">
        <v>5.6465403599435939</v>
      </c>
      <c r="FT1280" s="89">
        <v>13.120330103867497</v>
      </c>
      <c r="FU1280" s="100">
        <v>7.1122634769181126</v>
      </c>
      <c r="FV1280" s="100">
        <v>5.7852813510125998</v>
      </c>
      <c r="FW1280" s="100">
        <v>6.1080126607732366</v>
      </c>
      <c r="FX1280" s="100">
        <v>5.3198815225278713</v>
      </c>
    </row>
    <row r="1281" spans="165:180">
      <c r="FI1281" s="89" t="s">
        <v>412</v>
      </c>
      <c r="FJ1281" s="89" t="s">
        <v>413</v>
      </c>
      <c r="FK1281" s="89" t="s">
        <v>53</v>
      </c>
      <c r="FL1281" s="89">
        <v>158249.67000000001</v>
      </c>
      <c r="FM1281" s="89">
        <v>835928.09</v>
      </c>
      <c r="FN1281" s="89">
        <v>718677.02</v>
      </c>
      <c r="FO1281" s="89">
        <v>237228.28</v>
      </c>
      <c r="FP1281" s="89">
        <v>1214310.33</v>
      </c>
      <c r="FQ1281" s="89">
        <v>1116283.5900000001</v>
      </c>
      <c r="FR1281" s="89">
        <v>49.907598543491417</v>
      </c>
      <c r="FS1281" s="89">
        <v>45.264927034573041</v>
      </c>
      <c r="FT1281" s="89">
        <v>55.3247924916258</v>
      </c>
      <c r="FU1281" s="100">
        <v>5.2823370184595007</v>
      </c>
      <c r="FV1281" s="100">
        <v>5.1187418717532331</v>
      </c>
      <c r="FW1281" s="100">
        <v>4.5414124402281528</v>
      </c>
      <c r="FX1281" s="100">
        <v>4.7055249483746211</v>
      </c>
    </row>
    <row r="1282" spans="165:180">
      <c r="FI1282" s="89" t="s">
        <v>412</v>
      </c>
      <c r="FJ1282" s="89" t="s">
        <v>413</v>
      </c>
      <c r="FK1282" s="89" t="s">
        <v>81</v>
      </c>
      <c r="FL1282" s="89"/>
      <c r="FM1282" s="89"/>
      <c r="FN1282" s="89"/>
      <c r="FO1282" s="89">
        <v>2122</v>
      </c>
      <c r="FP1282" s="89">
        <v>11370.32</v>
      </c>
      <c r="FQ1282" s="89">
        <v>10460.15</v>
      </c>
      <c r="FR1282" s="89"/>
      <c r="FS1282" s="89"/>
      <c r="FT1282" s="89"/>
      <c r="FU1282" s="100"/>
      <c r="FV1282" s="100">
        <v>5.3583034872761548</v>
      </c>
      <c r="FW1282" s="100"/>
      <c r="FX1282" s="100">
        <v>4.929382657869934</v>
      </c>
    </row>
    <row r="1283" spans="165:180">
      <c r="FI1283" s="89" t="s">
        <v>412</v>
      </c>
      <c r="FJ1283" s="89" t="s">
        <v>413</v>
      </c>
      <c r="FK1283" s="89" t="s">
        <v>672</v>
      </c>
      <c r="FL1283" s="89"/>
      <c r="FM1283" s="89"/>
      <c r="FN1283" s="89"/>
      <c r="FO1283" s="89">
        <v>1490</v>
      </c>
      <c r="FP1283" s="89">
        <v>7396.42</v>
      </c>
      <c r="FQ1283" s="89">
        <v>6834.96</v>
      </c>
      <c r="FR1283" s="89"/>
      <c r="FS1283" s="89"/>
      <c r="FT1283" s="89"/>
      <c r="FU1283" s="100"/>
      <c r="FV1283" s="100">
        <v>4.964040268456376</v>
      </c>
      <c r="FW1283" s="100"/>
      <c r="FX1283" s="100">
        <v>4.5872214765100674</v>
      </c>
    </row>
    <row r="1284" spans="165:180">
      <c r="FI1284" s="89" t="s">
        <v>412</v>
      </c>
      <c r="FJ1284" s="89" t="s">
        <v>413</v>
      </c>
      <c r="FK1284" s="89" t="s">
        <v>41</v>
      </c>
      <c r="FL1284" s="89">
        <v>428544</v>
      </c>
      <c r="FM1284" s="89">
        <v>2424477.2599999998</v>
      </c>
      <c r="FN1284" s="89">
        <v>2082414.74</v>
      </c>
      <c r="FO1284" s="89">
        <v>378277</v>
      </c>
      <c r="FP1284" s="89">
        <v>2144864.75</v>
      </c>
      <c r="FQ1284" s="89">
        <v>1973794.92</v>
      </c>
      <c r="FR1284" s="89">
        <v>-11.729717368578255</v>
      </c>
      <c r="FS1284" s="89">
        <v>-11.532898848471765</v>
      </c>
      <c r="FT1284" s="89">
        <v>-5.216051246352591</v>
      </c>
      <c r="FU1284" s="100">
        <v>5.657475685110513</v>
      </c>
      <c r="FV1284" s="100">
        <v>5.6700903041950736</v>
      </c>
      <c r="FW1284" s="100">
        <v>4.8592787205047792</v>
      </c>
      <c r="FX1284" s="100">
        <v>5.2178560155653129</v>
      </c>
    </row>
    <row r="1285" spans="165:180">
      <c r="FI1285" s="89" t="s">
        <v>412</v>
      </c>
      <c r="FJ1285" s="89" t="s">
        <v>413</v>
      </c>
      <c r="FK1285" s="89" t="s">
        <v>44</v>
      </c>
      <c r="FL1285" s="89">
        <v>270626.40000000002</v>
      </c>
      <c r="FM1285" s="89">
        <v>1340975.06</v>
      </c>
      <c r="FN1285" s="89">
        <v>1152684.73</v>
      </c>
      <c r="FO1285" s="89">
        <v>219780</v>
      </c>
      <c r="FP1285" s="89">
        <v>1081471.8899999999</v>
      </c>
      <c r="FQ1285" s="89">
        <v>995656.32</v>
      </c>
      <c r="FR1285" s="89">
        <v>-18.788410886742763</v>
      </c>
      <c r="FS1285" s="89">
        <v>-19.351826722265823</v>
      </c>
      <c r="FT1285" s="89">
        <v>-13.622841173579184</v>
      </c>
      <c r="FU1285" s="100">
        <v>4.9550785141434828</v>
      </c>
      <c r="FV1285" s="100">
        <v>4.92070202020202</v>
      </c>
      <c r="FW1285" s="100">
        <v>4.2593210788008848</v>
      </c>
      <c r="FX1285" s="100">
        <v>4.5302407862407863</v>
      </c>
    </row>
    <row r="1286" spans="165:180">
      <c r="FI1286" s="89" t="s">
        <v>412</v>
      </c>
      <c r="FJ1286" s="89" t="s">
        <v>413</v>
      </c>
      <c r="FK1286" s="89" t="s">
        <v>56</v>
      </c>
      <c r="FL1286" s="89">
        <v>10900</v>
      </c>
      <c r="FM1286" s="89">
        <v>59934.95</v>
      </c>
      <c r="FN1286" s="89">
        <v>51991.89</v>
      </c>
      <c r="FO1286" s="89">
        <v>43991</v>
      </c>
      <c r="FP1286" s="89">
        <v>241788.89</v>
      </c>
      <c r="FQ1286" s="89">
        <v>222582.36</v>
      </c>
      <c r="FR1286" s="89">
        <v>303.58715596330273</v>
      </c>
      <c r="FS1286" s="89">
        <v>303.41885661037509</v>
      </c>
      <c r="FT1286" s="89">
        <v>328.10976865815024</v>
      </c>
      <c r="FU1286" s="100">
        <v>5.4986192660550453</v>
      </c>
      <c r="FV1286" s="100">
        <v>5.4963262940146853</v>
      </c>
      <c r="FW1286" s="100">
        <v>4.7698981651376142</v>
      </c>
      <c r="FX1286" s="100">
        <v>5.0597249437384919</v>
      </c>
    </row>
    <row r="1287" spans="165:180">
      <c r="FI1287" s="89" t="s">
        <v>412</v>
      </c>
      <c r="FJ1287" s="89" t="s">
        <v>413</v>
      </c>
      <c r="FK1287" s="89" t="s">
        <v>42</v>
      </c>
      <c r="FL1287" s="89">
        <v>335760</v>
      </c>
      <c r="FM1287" s="89">
        <v>1617317.84</v>
      </c>
      <c r="FN1287" s="89">
        <v>1388703.29</v>
      </c>
      <c r="FO1287" s="89">
        <v>356010</v>
      </c>
      <c r="FP1287" s="89">
        <v>1693322.84</v>
      </c>
      <c r="FQ1287" s="89">
        <v>1559961.14</v>
      </c>
      <c r="FR1287" s="89">
        <v>6.0310936383130809</v>
      </c>
      <c r="FS1287" s="89">
        <v>4.6994473269397679</v>
      </c>
      <c r="FT1287" s="89">
        <v>12.332213168444344</v>
      </c>
      <c r="FU1287" s="100">
        <v>4.8168865856564214</v>
      </c>
      <c r="FV1287" s="100">
        <v>4.7563912249655909</v>
      </c>
      <c r="FW1287" s="100">
        <v>4.1359997915177509</v>
      </c>
      <c r="FX1287" s="100">
        <v>4.3817902306114993</v>
      </c>
    </row>
    <row r="1288" spans="165:180">
      <c r="FI1288" s="89" t="s">
        <v>412</v>
      </c>
      <c r="FJ1288" s="89" t="s">
        <v>413</v>
      </c>
      <c r="FK1288" s="89" t="s">
        <v>98</v>
      </c>
      <c r="FL1288" s="89">
        <v>8460</v>
      </c>
      <c r="FM1288" s="89">
        <v>52919.94</v>
      </c>
      <c r="FN1288" s="89">
        <v>45502.37</v>
      </c>
      <c r="FO1288" s="89">
        <v>6600</v>
      </c>
      <c r="FP1288" s="89">
        <v>34782.92</v>
      </c>
      <c r="FQ1288" s="89">
        <v>31961.13</v>
      </c>
      <c r="FR1288" s="89">
        <v>-21.98581560283688</v>
      </c>
      <c r="FS1288" s="89">
        <v>-34.272563423163376</v>
      </c>
      <c r="FT1288" s="89">
        <v>-29.759416927074351</v>
      </c>
      <c r="FU1288" s="100">
        <v>6.2553120567375888</v>
      </c>
      <c r="FV1288" s="100">
        <v>5.2701393939393935</v>
      </c>
      <c r="FW1288" s="100">
        <v>5.3785307328605203</v>
      </c>
      <c r="FX1288" s="100">
        <v>4.8425954545454548</v>
      </c>
    </row>
    <row r="1289" spans="165:180">
      <c r="FI1289" s="89" t="s">
        <v>412</v>
      </c>
      <c r="FJ1289" s="89" t="s">
        <v>413</v>
      </c>
      <c r="FK1289" s="89" t="s">
        <v>61</v>
      </c>
      <c r="FL1289" s="89">
        <v>8320</v>
      </c>
      <c r="FM1289" s="89">
        <v>45265.61</v>
      </c>
      <c r="FN1289" s="89">
        <v>38984.78</v>
      </c>
      <c r="FO1289" s="89">
        <v>10886</v>
      </c>
      <c r="FP1289" s="89">
        <v>63659.96</v>
      </c>
      <c r="FQ1289" s="89">
        <v>58565.8</v>
      </c>
      <c r="FR1289" s="89">
        <v>30.841346153846153</v>
      </c>
      <c r="FS1289" s="89">
        <v>40.636478774946362</v>
      </c>
      <c r="FT1289" s="89">
        <v>50.227345133151978</v>
      </c>
      <c r="FU1289" s="100">
        <v>5.440578125</v>
      </c>
      <c r="FV1289" s="100">
        <v>5.8478743340069812</v>
      </c>
      <c r="FW1289" s="100">
        <v>4.6856706730769231</v>
      </c>
      <c r="FX1289" s="100">
        <v>5.3799191622267131</v>
      </c>
    </row>
    <row r="1290" spans="165:180">
      <c r="FI1290" s="89" t="s">
        <v>412</v>
      </c>
      <c r="FJ1290" s="89" t="s">
        <v>413</v>
      </c>
      <c r="FK1290" s="89" t="s">
        <v>49</v>
      </c>
      <c r="FL1290" s="89">
        <v>13260</v>
      </c>
      <c r="FM1290" s="89">
        <v>80331.740000000005</v>
      </c>
      <c r="FN1290" s="89">
        <v>68649.350000000006</v>
      </c>
      <c r="FO1290" s="89">
        <v>81570</v>
      </c>
      <c r="FP1290" s="89">
        <v>595551.4</v>
      </c>
      <c r="FQ1290" s="89">
        <v>547756.12</v>
      </c>
      <c r="FR1290" s="89">
        <v>515.15837104072398</v>
      </c>
      <c r="FS1290" s="89">
        <v>641.36499470819376</v>
      </c>
      <c r="FT1290" s="89">
        <v>697.90430645009747</v>
      </c>
      <c r="FU1290" s="100">
        <v>6.0582006033182507</v>
      </c>
      <c r="FV1290" s="100">
        <v>7.3011082505823222</v>
      </c>
      <c r="FW1290" s="100">
        <v>5.1771757164404226</v>
      </c>
      <c r="FX1290" s="100">
        <v>6.7151663601814393</v>
      </c>
    </row>
    <row r="1291" spans="165:180">
      <c r="FI1291" s="89" t="s">
        <v>412</v>
      </c>
      <c r="FJ1291" s="89" t="s">
        <v>413</v>
      </c>
      <c r="FK1291" s="89" t="s">
        <v>94</v>
      </c>
      <c r="FL1291" s="89">
        <v>36160</v>
      </c>
      <c r="FM1291" s="89">
        <v>173331.22</v>
      </c>
      <c r="FN1291" s="89">
        <v>147603.79</v>
      </c>
      <c r="FO1291" s="89"/>
      <c r="FP1291" s="89"/>
      <c r="FQ1291" s="89"/>
      <c r="FR1291" s="89">
        <v>-100</v>
      </c>
      <c r="FS1291" s="89">
        <v>-100</v>
      </c>
      <c r="FT1291" s="89">
        <v>-100</v>
      </c>
      <c r="FU1291" s="100">
        <v>4.7934518805309736</v>
      </c>
      <c r="FV1291" s="100"/>
      <c r="FW1291" s="100">
        <v>4.0819632190265489</v>
      </c>
      <c r="FX1291" s="100"/>
    </row>
    <row r="1292" spans="165:180">
      <c r="FI1292" s="89" t="s">
        <v>412</v>
      </c>
      <c r="FJ1292" s="89" t="s">
        <v>413</v>
      </c>
      <c r="FK1292" s="89" t="s">
        <v>69</v>
      </c>
      <c r="FL1292" s="89">
        <v>12660</v>
      </c>
      <c r="FM1292" s="89">
        <v>69855.41</v>
      </c>
      <c r="FN1292" s="89">
        <v>60884.12</v>
      </c>
      <c r="FO1292" s="89">
        <v>31614</v>
      </c>
      <c r="FP1292" s="89">
        <v>178942.03</v>
      </c>
      <c r="FQ1292" s="89">
        <v>165774.57999999999</v>
      </c>
      <c r="FR1292" s="89">
        <v>149.71563981042655</v>
      </c>
      <c r="FS1292" s="89">
        <v>156.16058942321001</v>
      </c>
      <c r="FT1292" s="89">
        <v>172.2788470951046</v>
      </c>
      <c r="FU1292" s="100">
        <v>5.5178048973143765</v>
      </c>
      <c r="FV1292" s="100">
        <v>5.6602147782627945</v>
      </c>
      <c r="FW1292" s="100">
        <v>4.8091721958925753</v>
      </c>
      <c r="FX1292" s="100">
        <v>5.2437078509521093</v>
      </c>
    </row>
    <row r="1293" spans="165:180">
      <c r="FI1293" s="89" t="s">
        <v>412</v>
      </c>
      <c r="FJ1293" s="89" t="s">
        <v>413</v>
      </c>
      <c r="FK1293" s="89" t="s">
        <v>70</v>
      </c>
      <c r="FL1293" s="89">
        <v>2760</v>
      </c>
      <c r="FM1293" s="89">
        <v>14968.99</v>
      </c>
      <c r="FN1293" s="89">
        <v>12841.42</v>
      </c>
      <c r="FO1293" s="89">
        <v>3078</v>
      </c>
      <c r="FP1293" s="89">
        <v>17579.38</v>
      </c>
      <c r="FQ1293" s="89">
        <v>16168.84</v>
      </c>
      <c r="FR1293" s="89">
        <v>11.521739130434783</v>
      </c>
      <c r="FS1293" s="89">
        <v>17.438651505545806</v>
      </c>
      <c r="FT1293" s="89">
        <v>25.911620365971988</v>
      </c>
      <c r="FU1293" s="100">
        <v>5.4235471014492749</v>
      </c>
      <c r="FV1293" s="100">
        <v>5.7112995451591946</v>
      </c>
      <c r="FW1293" s="100">
        <v>4.6526884057971012</v>
      </c>
      <c r="FX1293" s="100">
        <v>5.2530344379467184</v>
      </c>
    </row>
    <row r="1294" spans="165:180">
      <c r="FI1294" s="89" t="s">
        <v>412</v>
      </c>
      <c r="FJ1294" s="89" t="s">
        <v>413</v>
      </c>
      <c r="FK1294" s="89" t="s">
        <v>66</v>
      </c>
      <c r="FL1294" s="89">
        <v>169694</v>
      </c>
      <c r="FM1294" s="89">
        <v>816607.5</v>
      </c>
      <c r="FN1294" s="89">
        <v>700801.37</v>
      </c>
      <c r="FO1294" s="89">
        <v>147442</v>
      </c>
      <c r="FP1294" s="89">
        <v>757342.3</v>
      </c>
      <c r="FQ1294" s="89">
        <v>697345.75</v>
      </c>
      <c r="FR1294" s="89">
        <v>-13.113015192051575</v>
      </c>
      <c r="FS1294" s="89">
        <v>-7.2574890629831286</v>
      </c>
      <c r="FT1294" s="89">
        <v>-0.49309549723054841</v>
      </c>
      <c r="FU1294" s="100">
        <v>4.8122355534078993</v>
      </c>
      <c r="FV1294" s="100">
        <v>5.1365438613149577</v>
      </c>
      <c r="FW1294" s="100">
        <v>4.1297946303346027</v>
      </c>
      <c r="FX1294" s="100">
        <v>4.7296275823713732</v>
      </c>
    </row>
    <row r="1295" spans="165:180">
      <c r="FI1295" s="89" t="s">
        <v>412</v>
      </c>
      <c r="FJ1295" s="89" t="s">
        <v>413</v>
      </c>
      <c r="FK1295" s="89" t="s">
        <v>48</v>
      </c>
      <c r="FL1295" s="89">
        <v>3710</v>
      </c>
      <c r="FM1295" s="89">
        <v>25371.200000000001</v>
      </c>
      <c r="FN1295" s="89">
        <v>21743.17</v>
      </c>
      <c r="FO1295" s="89">
        <v>2990</v>
      </c>
      <c r="FP1295" s="89">
        <v>18035.7</v>
      </c>
      <c r="FQ1295" s="89">
        <v>16629.98</v>
      </c>
      <c r="FR1295" s="89">
        <v>-19.40700808625337</v>
      </c>
      <c r="FS1295" s="89">
        <v>-28.912704168506021</v>
      </c>
      <c r="FT1295" s="89">
        <v>-23.516304200353488</v>
      </c>
      <c r="FU1295" s="100">
        <v>6.8385983827493266</v>
      </c>
      <c r="FV1295" s="100">
        <v>6.0320066889632109</v>
      </c>
      <c r="FW1295" s="100">
        <v>5.8606927223719669</v>
      </c>
      <c r="FX1295" s="100">
        <v>5.5618662207357854</v>
      </c>
    </row>
    <row r="1296" spans="165:180">
      <c r="FI1296" s="89" t="s">
        <v>412</v>
      </c>
      <c r="FJ1296" s="89" t="s">
        <v>413</v>
      </c>
      <c r="FK1296" s="89" t="s">
        <v>345</v>
      </c>
      <c r="FL1296" s="89">
        <v>17296</v>
      </c>
      <c r="FM1296" s="89">
        <v>90075.18</v>
      </c>
      <c r="FN1296" s="89">
        <v>77373.09</v>
      </c>
      <c r="FO1296" s="89">
        <v>16886</v>
      </c>
      <c r="FP1296" s="89">
        <v>82272.14</v>
      </c>
      <c r="FQ1296" s="89">
        <v>75719.759999999995</v>
      </c>
      <c r="FR1296" s="89">
        <v>-2.3704902867715081</v>
      </c>
      <c r="FS1296" s="89">
        <v>-8.6628081120681557</v>
      </c>
      <c r="FT1296" s="89">
        <v>-2.1368281918170799</v>
      </c>
      <c r="FU1296" s="100">
        <v>5.2078619333950043</v>
      </c>
      <c r="FV1296" s="100">
        <v>4.8722101148880732</v>
      </c>
      <c r="FW1296" s="100">
        <v>4.473467275670675</v>
      </c>
      <c r="FX1296" s="100">
        <v>4.4841738718465001</v>
      </c>
    </row>
    <row r="1297" spans="165:180">
      <c r="FI1297" s="89" t="s">
        <v>412</v>
      </c>
      <c r="FJ1297" s="89" t="s">
        <v>413</v>
      </c>
      <c r="FK1297" s="89" t="s">
        <v>65</v>
      </c>
      <c r="FL1297" s="89">
        <v>3620</v>
      </c>
      <c r="FM1297" s="89">
        <v>19404.62</v>
      </c>
      <c r="FN1297" s="89">
        <v>16815.52</v>
      </c>
      <c r="FO1297" s="89">
        <v>4500</v>
      </c>
      <c r="FP1297" s="89">
        <v>26584.080000000002</v>
      </c>
      <c r="FQ1297" s="89">
        <v>24476.2</v>
      </c>
      <c r="FR1297" s="89">
        <v>24.30939226519337</v>
      </c>
      <c r="FS1297" s="89">
        <v>36.99871473906731</v>
      </c>
      <c r="FT1297" s="89">
        <v>45.557199539473054</v>
      </c>
      <c r="FU1297" s="100">
        <v>5.3603922651933695</v>
      </c>
      <c r="FV1297" s="100">
        <v>5.9075733333333336</v>
      </c>
      <c r="FW1297" s="100">
        <v>4.6451712707182322</v>
      </c>
      <c r="FX1297" s="100">
        <v>5.4391555555555557</v>
      </c>
    </row>
    <row r="1298" spans="165:180">
      <c r="FI1298" s="89" t="s">
        <v>412</v>
      </c>
      <c r="FJ1298" s="89" t="s">
        <v>413</v>
      </c>
      <c r="FK1298" s="89" t="s">
        <v>43</v>
      </c>
      <c r="FL1298" s="89"/>
      <c r="FM1298" s="89"/>
      <c r="FN1298" s="89"/>
      <c r="FO1298" s="89">
        <v>30962</v>
      </c>
      <c r="FP1298" s="89">
        <v>152567.22</v>
      </c>
      <c r="FQ1298" s="89">
        <v>140579.26</v>
      </c>
      <c r="FR1298" s="89"/>
      <c r="FS1298" s="89"/>
      <c r="FT1298" s="89"/>
      <c r="FU1298" s="100"/>
      <c r="FV1298" s="100">
        <v>4.9275634648924491</v>
      </c>
      <c r="FW1298" s="100"/>
      <c r="FX1298" s="100">
        <v>4.5403804663781413</v>
      </c>
    </row>
    <row r="1299" spans="165:180">
      <c r="FI1299" s="89" t="s">
        <v>414</v>
      </c>
      <c r="FJ1299" s="89" t="s">
        <v>618</v>
      </c>
      <c r="FK1299" s="89" t="s">
        <v>62</v>
      </c>
      <c r="FL1299" s="89"/>
      <c r="FM1299" s="89"/>
      <c r="FN1299" s="89"/>
      <c r="FO1299" s="89">
        <v>800</v>
      </c>
      <c r="FP1299" s="89">
        <v>6000</v>
      </c>
      <c r="FQ1299" s="89">
        <v>5523.45</v>
      </c>
      <c r="FR1299" s="89"/>
      <c r="FS1299" s="89"/>
      <c r="FT1299" s="89"/>
      <c r="FU1299" s="100"/>
      <c r="FV1299" s="100">
        <v>7.5</v>
      </c>
      <c r="FW1299" s="100"/>
      <c r="FX1299" s="100">
        <v>6.9043124999999996</v>
      </c>
    </row>
    <row r="1300" spans="165:180">
      <c r="FI1300" s="89" t="s">
        <v>414</v>
      </c>
      <c r="FJ1300" s="89" t="s">
        <v>618</v>
      </c>
      <c r="FK1300" s="89" t="s">
        <v>53</v>
      </c>
      <c r="FL1300" s="89"/>
      <c r="FM1300" s="89"/>
      <c r="FN1300" s="89"/>
      <c r="FO1300" s="89">
        <v>20</v>
      </c>
      <c r="FP1300" s="89">
        <v>93.04</v>
      </c>
      <c r="FQ1300" s="89">
        <v>85.33</v>
      </c>
      <c r="FR1300" s="89"/>
      <c r="FS1300" s="89"/>
      <c r="FT1300" s="89"/>
      <c r="FU1300" s="100"/>
      <c r="FV1300" s="100">
        <v>4.6520000000000001</v>
      </c>
      <c r="FW1300" s="100"/>
      <c r="FX1300" s="100">
        <v>4.2664999999999997</v>
      </c>
    </row>
    <row r="1301" spans="165:180">
      <c r="FI1301" s="89" t="s">
        <v>414</v>
      </c>
      <c r="FJ1301" s="89" t="s">
        <v>618</v>
      </c>
      <c r="FK1301" s="89" t="s">
        <v>41</v>
      </c>
      <c r="FL1301" s="89"/>
      <c r="FM1301" s="89"/>
      <c r="FN1301" s="89"/>
      <c r="FO1301" s="89">
        <v>3950</v>
      </c>
      <c r="FP1301" s="89">
        <v>17184.66</v>
      </c>
      <c r="FQ1301" s="89">
        <v>15860.97</v>
      </c>
      <c r="FR1301" s="89"/>
      <c r="FS1301" s="89"/>
      <c r="FT1301" s="89"/>
      <c r="FU1301" s="100"/>
      <c r="FV1301" s="100">
        <v>4.3505468354430379</v>
      </c>
      <c r="FW1301" s="100"/>
      <c r="FX1301" s="100">
        <v>4.0154354430379744</v>
      </c>
    </row>
    <row r="1302" spans="165:180">
      <c r="FI1302" s="89" t="s">
        <v>414</v>
      </c>
      <c r="FJ1302" s="89" t="s">
        <v>618</v>
      </c>
      <c r="FK1302" s="89" t="s">
        <v>44</v>
      </c>
      <c r="FL1302" s="89"/>
      <c r="FM1302" s="89"/>
      <c r="FN1302" s="89"/>
      <c r="FO1302" s="89">
        <v>13424</v>
      </c>
      <c r="FP1302" s="89">
        <v>65693.279999999999</v>
      </c>
      <c r="FQ1302" s="89">
        <v>60591.61</v>
      </c>
      <c r="FR1302" s="89"/>
      <c r="FS1302" s="89"/>
      <c r="FT1302" s="89"/>
      <c r="FU1302" s="100"/>
      <c r="FV1302" s="100">
        <v>4.8937187127532775</v>
      </c>
      <c r="FW1302" s="100"/>
      <c r="FX1302" s="100">
        <v>4.5136777413587605</v>
      </c>
    </row>
    <row r="1303" spans="165:180">
      <c r="FI1303" s="89" t="s">
        <v>414</v>
      </c>
      <c r="FJ1303" s="89" t="s">
        <v>618</v>
      </c>
      <c r="FK1303" s="89" t="s">
        <v>42</v>
      </c>
      <c r="FL1303" s="89"/>
      <c r="FM1303" s="89"/>
      <c r="FN1303" s="89"/>
      <c r="FO1303" s="89">
        <v>16350</v>
      </c>
      <c r="FP1303" s="89">
        <v>74815.3</v>
      </c>
      <c r="FQ1303" s="89">
        <v>68956.84</v>
      </c>
      <c r="FR1303" s="89"/>
      <c r="FS1303" s="89"/>
      <c r="FT1303" s="89"/>
      <c r="FU1303" s="100"/>
      <c r="FV1303" s="100">
        <v>4.5758593272171257</v>
      </c>
      <c r="FW1303" s="100"/>
      <c r="FX1303" s="100">
        <v>4.2175437308868498</v>
      </c>
    </row>
    <row r="1304" spans="165:180">
      <c r="FI1304" s="89" t="s">
        <v>414</v>
      </c>
      <c r="FJ1304" s="89" t="s">
        <v>618</v>
      </c>
      <c r="FK1304" s="89" t="s">
        <v>49</v>
      </c>
      <c r="FL1304" s="89"/>
      <c r="FM1304" s="89"/>
      <c r="FN1304" s="89"/>
      <c r="FO1304" s="89">
        <v>160</v>
      </c>
      <c r="FP1304" s="89">
        <v>857.25</v>
      </c>
      <c r="FQ1304" s="89">
        <v>787.6</v>
      </c>
      <c r="FR1304" s="89"/>
      <c r="FS1304" s="89"/>
      <c r="FT1304" s="89"/>
      <c r="FU1304" s="100"/>
      <c r="FV1304" s="100">
        <v>5.3578124999999996</v>
      </c>
      <c r="FW1304" s="100"/>
      <c r="FX1304" s="100">
        <v>4.9225000000000003</v>
      </c>
    </row>
    <row r="1305" spans="165:180">
      <c r="FI1305" s="89" t="s">
        <v>414</v>
      </c>
      <c r="FJ1305" s="89" t="s">
        <v>618</v>
      </c>
      <c r="FK1305" s="89" t="s">
        <v>66</v>
      </c>
      <c r="FL1305" s="89"/>
      <c r="FM1305" s="89"/>
      <c r="FN1305" s="89"/>
      <c r="FO1305" s="89">
        <v>332</v>
      </c>
      <c r="FP1305" s="89">
        <v>1575.04</v>
      </c>
      <c r="FQ1305" s="89">
        <v>1448.6</v>
      </c>
      <c r="FR1305" s="89"/>
      <c r="FS1305" s="89"/>
      <c r="FT1305" s="89"/>
      <c r="FU1305" s="100"/>
      <c r="FV1305" s="100">
        <v>4.7440963855421687</v>
      </c>
      <c r="FW1305" s="100"/>
      <c r="FX1305" s="100">
        <v>4.3632530120481929</v>
      </c>
    </row>
    <row r="1306" spans="165:180">
      <c r="FI1306" s="89" t="s">
        <v>414</v>
      </c>
      <c r="FJ1306" s="89" t="s">
        <v>618</v>
      </c>
      <c r="FK1306" s="89" t="s">
        <v>43</v>
      </c>
      <c r="FL1306" s="89">
        <v>6080</v>
      </c>
      <c r="FM1306" s="89">
        <v>21853.88</v>
      </c>
      <c r="FN1306" s="89">
        <v>18848</v>
      </c>
      <c r="FO1306" s="89">
        <v>5340</v>
      </c>
      <c r="FP1306" s="89">
        <v>23626.14</v>
      </c>
      <c r="FQ1306" s="89">
        <v>21794.94</v>
      </c>
      <c r="FR1306" s="89">
        <v>-12.171052631578947</v>
      </c>
      <c r="FS1306" s="89">
        <v>8.1095896929972984</v>
      </c>
      <c r="FT1306" s="89">
        <v>15.635292869269943</v>
      </c>
      <c r="FU1306" s="100">
        <v>3.5943881578947372</v>
      </c>
      <c r="FV1306" s="100">
        <v>4.424370786516854</v>
      </c>
      <c r="FW1306" s="100">
        <v>3.1</v>
      </c>
      <c r="FX1306" s="100">
        <v>4.081449438202247</v>
      </c>
    </row>
    <row r="1307" spans="165:180">
      <c r="FI1307" s="89" t="s">
        <v>431</v>
      </c>
      <c r="FJ1307" s="89" t="s">
        <v>432</v>
      </c>
      <c r="FK1307" s="89" t="s">
        <v>47</v>
      </c>
      <c r="FL1307" s="89">
        <v>1260</v>
      </c>
      <c r="FM1307" s="89">
        <v>5820.78</v>
      </c>
      <c r="FN1307" s="89">
        <v>5178</v>
      </c>
      <c r="FO1307" s="89">
        <v>2352</v>
      </c>
      <c r="FP1307" s="89">
        <v>15636.86</v>
      </c>
      <c r="FQ1307" s="89">
        <v>14336.34</v>
      </c>
      <c r="FR1307" s="89">
        <v>86.666666666666671</v>
      </c>
      <c r="FS1307" s="89">
        <v>168.63856733977238</v>
      </c>
      <c r="FT1307" s="89">
        <v>176.8702201622248</v>
      </c>
      <c r="FU1307" s="100">
        <v>4.6196666666666664</v>
      </c>
      <c r="FV1307" s="100">
        <v>6.6483248299319726</v>
      </c>
      <c r="FW1307" s="100">
        <v>4.1095238095238091</v>
      </c>
      <c r="FX1307" s="100">
        <v>6.0953826530612245</v>
      </c>
    </row>
    <row r="1308" spans="165:180">
      <c r="FI1308" s="89" t="s">
        <v>431</v>
      </c>
      <c r="FJ1308" s="89" t="s">
        <v>432</v>
      </c>
      <c r="FK1308" s="89" t="s">
        <v>133</v>
      </c>
      <c r="FL1308" s="89">
        <v>5000</v>
      </c>
      <c r="FM1308" s="89">
        <v>27372.78</v>
      </c>
      <c r="FN1308" s="89">
        <v>23613.15</v>
      </c>
      <c r="FO1308" s="89"/>
      <c r="FP1308" s="89"/>
      <c r="FQ1308" s="89"/>
      <c r="FR1308" s="89">
        <v>-100</v>
      </c>
      <c r="FS1308" s="89">
        <v>-100</v>
      </c>
      <c r="FT1308" s="89">
        <v>-100</v>
      </c>
      <c r="FU1308" s="100">
        <v>5.4745559999999998</v>
      </c>
      <c r="FV1308" s="100"/>
      <c r="FW1308" s="100">
        <v>4.7226300000000005</v>
      </c>
      <c r="FX1308" s="100"/>
    </row>
    <row r="1309" spans="165:180">
      <c r="FI1309" s="89" t="s">
        <v>431</v>
      </c>
      <c r="FJ1309" s="89" t="s">
        <v>432</v>
      </c>
      <c r="FK1309" s="89" t="s">
        <v>62</v>
      </c>
      <c r="FL1309" s="89">
        <v>19090</v>
      </c>
      <c r="FM1309" s="89">
        <v>165401.5</v>
      </c>
      <c r="FN1309" s="89">
        <v>137272.85999999999</v>
      </c>
      <c r="FO1309" s="89"/>
      <c r="FP1309" s="89"/>
      <c r="FQ1309" s="89"/>
      <c r="FR1309" s="89">
        <v>-100</v>
      </c>
      <c r="FS1309" s="89">
        <v>-100</v>
      </c>
      <c r="FT1309" s="89">
        <v>-100</v>
      </c>
      <c r="FU1309" s="100">
        <v>8.6643006809848089</v>
      </c>
      <c r="FV1309" s="100"/>
      <c r="FW1309" s="100">
        <v>7.1908255631220523</v>
      </c>
      <c r="FX1309" s="100"/>
    </row>
    <row r="1310" spans="165:180">
      <c r="FI1310" s="89" t="s">
        <v>431</v>
      </c>
      <c r="FJ1310" s="89" t="s">
        <v>432</v>
      </c>
      <c r="FK1310" s="89" t="s">
        <v>53</v>
      </c>
      <c r="FL1310" s="89">
        <v>14844.12</v>
      </c>
      <c r="FM1310" s="89">
        <v>151018.6</v>
      </c>
      <c r="FN1310" s="89">
        <v>130951.91</v>
      </c>
      <c r="FO1310" s="89">
        <v>891</v>
      </c>
      <c r="FP1310" s="89">
        <v>6364.75</v>
      </c>
      <c r="FQ1310" s="89">
        <v>5837.41</v>
      </c>
      <c r="FR1310" s="89">
        <v>-93.997623301347602</v>
      </c>
      <c r="FS1310" s="89">
        <v>-95.785452917720065</v>
      </c>
      <c r="FT1310" s="89">
        <v>-95.542325423126698</v>
      </c>
      <c r="FU1310" s="100">
        <v>10.173631040438908</v>
      </c>
      <c r="FV1310" s="100">
        <v>7.14337822671156</v>
      </c>
      <c r="FW1310" s="100">
        <v>8.8218035154660566</v>
      </c>
      <c r="FX1310" s="100">
        <v>6.5515263748597077</v>
      </c>
    </row>
    <row r="1311" spans="165:180">
      <c r="FI1311" s="89" t="s">
        <v>431</v>
      </c>
      <c r="FJ1311" s="89" t="s">
        <v>432</v>
      </c>
      <c r="FK1311" s="89" t="s">
        <v>55</v>
      </c>
      <c r="FL1311" s="89">
        <v>2000</v>
      </c>
      <c r="FM1311" s="89">
        <v>12955.83</v>
      </c>
      <c r="FN1311" s="89">
        <v>10756.1</v>
      </c>
      <c r="FO1311" s="89"/>
      <c r="FP1311" s="89"/>
      <c r="FQ1311" s="89"/>
      <c r="FR1311" s="89">
        <v>-100</v>
      </c>
      <c r="FS1311" s="89">
        <v>-100</v>
      </c>
      <c r="FT1311" s="89">
        <v>-100</v>
      </c>
      <c r="FU1311" s="100">
        <v>6.4779150000000003</v>
      </c>
      <c r="FV1311" s="100"/>
      <c r="FW1311" s="100">
        <v>5.37805</v>
      </c>
      <c r="FX1311" s="100"/>
    </row>
    <row r="1312" spans="165:180">
      <c r="FI1312" s="89" t="s">
        <v>431</v>
      </c>
      <c r="FJ1312" s="89" t="s">
        <v>432</v>
      </c>
      <c r="FK1312" s="89" t="s">
        <v>41</v>
      </c>
      <c r="FL1312" s="89"/>
      <c r="FM1312" s="89"/>
      <c r="FN1312" s="89"/>
      <c r="FO1312" s="89">
        <v>9450</v>
      </c>
      <c r="FP1312" s="89">
        <v>59977.52</v>
      </c>
      <c r="FQ1312" s="89">
        <v>55277.05</v>
      </c>
      <c r="FR1312" s="89"/>
      <c r="FS1312" s="89"/>
      <c r="FT1312" s="89"/>
      <c r="FU1312" s="100"/>
      <c r="FV1312" s="100">
        <v>6.3468275132275132</v>
      </c>
      <c r="FW1312" s="100"/>
      <c r="FX1312" s="100">
        <v>5.8494232804232809</v>
      </c>
    </row>
    <row r="1313" spans="165:180">
      <c r="FI1313" s="89" t="s">
        <v>431</v>
      </c>
      <c r="FJ1313" s="89" t="s">
        <v>432</v>
      </c>
      <c r="FK1313" s="89" t="s">
        <v>44</v>
      </c>
      <c r="FL1313" s="89">
        <v>2340</v>
      </c>
      <c r="FM1313" s="89">
        <v>13051.87</v>
      </c>
      <c r="FN1313" s="89">
        <v>11091.6</v>
      </c>
      <c r="FO1313" s="89"/>
      <c r="FP1313" s="89"/>
      <c r="FQ1313" s="89"/>
      <c r="FR1313" s="89">
        <v>-100</v>
      </c>
      <c r="FS1313" s="89">
        <v>-100</v>
      </c>
      <c r="FT1313" s="89">
        <v>-100</v>
      </c>
      <c r="FU1313" s="100">
        <v>5.5777222222222225</v>
      </c>
      <c r="FV1313" s="100"/>
      <c r="FW1313" s="100">
        <v>4.74</v>
      </c>
      <c r="FX1313" s="100"/>
    </row>
    <row r="1314" spans="165:180">
      <c r="FI1314" s="89" t="s">
        <v>431</v>
      </c>
      <c r="FJ1314" s="89" t="s">
        <v>432</v>
      </c>
      <c r="FK1314" s="89" t="s">
        <v>84</v>
      </c>
      <c r="FL1314" s="89">
        <v>13990</v>
      </c>
      <c r="FM1314" s="89">
        <v>72546.16</v>
      </c>
      <c r="FN1314" s="89">
        <v>61143.17</v>
      </c>
      <c r="FO1314" s="89"/>
      <c r="FP1314" s="89"/>
      <c r="FQ1314" s="89"/>
      <c r="FR1314" s="89">
        <v>-100</v>
      </c>
      <c r="FS1314" s="89">
        <v>-100</v>
      </c>
      <c r="FT1314" s="89">
        <v>-100</v>
      </c>
      <c r="FU1314" s="100">
        <v>5.1855725518227311</v>
      </c>
      <c r="FV1314" s="100"/>
      <c r="FW1314" s="100">
        <v>4.3704910650464619</v>
      </c>
      <c r="FX1314" s="100"/>
    </row>
    <row r="1315" spans="165:180">
      <c r="FI1315" s="89" t="s">
        <v>431</v>
      </c>
      <c r="FJ1315" s="89" t="s">
        <v>432</v>
      </c>
      <c r="FK1315" s="89" t="s">
        <v>525</v>
      </c>
      <c r="FL1315" s="89">
        <v>1120</v>
      </c>
      <c r="FM1315" s="89">
        <v>5849.24</v>
      </c>
      <c r="FN1315" s="89">
        <v>5035.8599999999997</v>
      </c>
      <c r="FO1315" s="89"/>
      <c r="FP1315" s="89"/>
      <c r="FQ1315" s="89"/>
      <c r="FR1315" s="89">
        <v>-100</v>
      </c>
      <c r="FS1315" s="89">
        <v>-100</v>
      </c>
      <c r="FT1315" s="89">
        <v>-100</v>
      </c>
      <c r="FU1315" s="100">
        <v>5.2225357142857138</v>
      </c>
      <c r="FV1315" s="100"/>
      <c r="FW1315" s="100">
        <v>4.4963035714285713</v>
      </c>
      <c r="FX1315" s="100"/>
    </row>
    <row r="1316" spans="165:180">
      <c r="FI1316" s="89" t="s">
        <v>433</v>
      </c>
      <c r="FJ1316" s="89" t="s">
        <v>625</v>
      </c>
      <c r="FK1316" s="89" t="s">
        <v>133</v>
      </c>
      <c r="FL1316" s="89">
        <v>336</v>
      </c>
      <c r="FM1316" s="89">
        <v>3161.76</v>
      </c>
      <c r="FN1316" s="89">
        <v>2722.09</v>
      </c>
      <c r="FO1316" s="89"/>
      <c r="FP1316" s="89"/>
      <c r="FQ1316" s="89"/>
      <c r="FR1316" s="89">
        <v>-100</v>
      </c>
      <c r="FS1316" s="89">
        <v>-100</v>
      </c>
      <c r="FT1316" s="89">
        <v>-100</v>
      </c>
      <c r="FU1316" s="100">
        <v>9.41</v>
      </c>
      <c r="FV1316" s="100"/>
      <c r="FW1316" s="100">
        <v>8.1014583333333334</v>
      </c>
      <c r="FX1316" s="100"/>
    </row>
    <row r="1317" spans="165:180">
      <c r="FI1317" s="89" t="s">
        <v>433</v>
      </c>
      <c r="FJ1317" s="89" t="s">
        <v>625</v>
      </c>
      <c r="FK1317" s="89" t="s">
        <v>53</v>
      </c>
      <c r="FL1317" s="89"/>
      <c r="FM1317" s="89"/>
      <c r="FN1317" s="89"/>
      <c r="FO1317" s="89">
        <v>150</v>
      </c>
      <c r="FP1317" s="89">
        <v>1037.97</v>
      </c>
      <c r="FQ1317" s="89">
        <v>952.87</v>
      </c>
      <c r="FR1317" s="89"/>
      <c r="FS1317" s="89"/>
      <c r="FT1317" s="89"/>
      <c r="FU1317" s="100"/>
      <c r="FV1317" s="100">
        <v>6.9198000000000004</v>
      </c>
      <c r="FW1317" s="100"/>
      <c r="FX1317" s="100">
        <v>6.3524666666666665</v>
      </c>
    </row>
    <row r="1318" spans="165:180">
      <c r="FI1318" s="89" t="s">
        <v>433</v>
      </c>
      <c r="FJ1318" s="89" t="s">
        <v>625</v>
      </c>
      <c r="FK1318" s="89" t="s">
        <v>55</v>
      </c>
      <c r="FL1318" s="89"/>
      <c r="FM1318" s="89"/>
      <c r="FN1318" s="89"/>
      <c r="FO1318" s="89">
        <v>1920</v>
      </c>
      <c r="FP1318" s="89">
        <v>12142.29</v>
      </c>
      <c r="FQ1318" s="89">
        <v>11146.8</v>
      </c>
      <c r="FR1318" s="89"/>
      <c r="FS1318" s="89"/>
      <c r="FT1318" s="89"/>
      <c r="FU1318" s="100"/>
      <c r="FV1318" s="100">
        <v>6.3241093750000008</v>
      </c>
      <c r="FW1318" s="100"/>
      <c r="FX1318" s="100">
        <v>5.805625</v>
      </c>
    </row>
    <row r="1319" spans="165:180">
      <c r="FI1319" s="89" t="s">
        <v>433</v>
      </c>
      <c r="FJ1319" s="89" t="s">
        <v>625</v>
      </c>
      <c r="FK1319" s="89" t="s">
        <v>42</v>
      </c>
      <c r="FL1319" s="89"/>
      <c r="FM1319" s="89"/>
      <c r="FN1319" s="89"/>
      <c r="FO1319" s="89">
        <v>450</v>
      </c>
      <c r="FP1319" s="89">
        <v>3544.75</v>
      </c>
      <c r="FQ1319" s="89">
        <v>3251.73</v>
      </c>
      <c r="FR1319" s="89"/>
      <c r="FS1319" s="89"/>
      <c r="FT1319" s="89"/>
      <c r="FU1319" s="100"/>
      <c r="FV1319" s="100">
        <v>7.8772222222222226</v>
      </c>
      <c r="FW1319" s="100"/>
      <c r="FX1319" s="100">
        <v>7.2260666666666671</v>
      </c>
    </row>
    <row r="1320" spans="165:180">
      <c r="FI1320" s="89" t="s">
        <v>441</v>
      </c>
      <c r="FJ1320" s="89" t="s">
        <v>307</v>
      </c>
      <c r="FK1320" s="89" t="s">
        <v>47</v>
      </c>
      <c r="FL1320" s="89">
        <v>32</v>
      </c>
      <c r="FM1320" s="89">
        <v>366.71</v>
      </c>
      <c r="FN1320" s="89">
        <v>313.58999999999997</v>
      </c>
      <c r="FO1320" s="89">
        <v>439</v>
      </c>
      <c r="FP1320" s="89">
        <v>5216.17</v>
      </c>
      <c r="FQ1320" s="89">
        <v>4796.66</v>
      </c>
      <c r="FR1320" s="89">
        <v>1271.875</v>
      </c>
      <c r="FS1320" s="89">
        <v>1322.4237135611247</v>
      </c>
      <c r="FT1320" s="89">
        <v>1429.5959692592239</v>
      </c>
      <c r="FU1320" s="100">
        <v>11.459687499999999</v>
      </c>
      <c r="FV1320" s="100">
        <v>11.881936218678815</v>
      </c>
      <c r="FW1320" s="100">
        <v>9.7996874999999992</v>
      </c>
      <c r="FX1320" s="100">
        <v>10.926332574031891</v>
      </c>
    </row>
    <row r="1321" spans="165:180">
      <c r="FI1321" s="89" t="s">
        <v>441</v>
      </c>
      <c r="FJ1321" s="89" t="s">
        <v>307</v>
      </c>
      <c r="FK1321" s="89" t="s">
        <v>134</v>
      </c>
      <c r="FL1321" s="89"/>
      <c r="FM1321" s="89"/>
      <c r="FN1321" s="89"/>
      <c r="FO1321" s="89">
        <v>600</v>
      </c>
      <c r="FP1321" s="89">
        <v>8794.42</v>
      </c>
      <c r="FQ1321" s="89">
        <v>8129.67</v>
      </c>
      <c r="FR1321" s="89"/>
      <c r="FS1321" s="89"/>
      <c r="FT1321" s="89"/>
      <c r="FU1321" s="100"/>
      <c r="FV1321" s="100">
        <v>14.657366666666666</v>
      </c>
      <c r="FW1321" s="100"/>
      <c r="FX1321" s="100">
        <v>13.54945</v>
      </c>
    </row>
    <row r="1322" spans="165:180">
      <c r="FI1322" s="89" t="s">
        <v>441</v>
      </c>
      <c r="FJ1322" s="89" t="s">
        <v>307</v>
      </c>
      <c r="FK1322" s="89" t="s">
        <v>62</v>
      </c>
      <c r="FL1322" s="89">
        <v>4402.45</v>
      </c>
      <c r="FM1322" s="89">
        <v>60507.519999999997</v>
      </c>
      <c r="FN1322" s="89">
        <v>52109.14</v>
      </c>
      <c r="FO1322" s="89">
        <v>6942</v>
      </c>
      <c r="FP1322" s="89">
        <v>90446.52</v>
      </c>
      <c r="FQ1322" s="89">
        <v>83144.97</v>
      </c>
      <c r="FR1322" s="89">
        <v>57.684925439244068</v>
      </c>
      <c r="FS1322" s="89">
        <v>49.479800196735894</v>
      </c>
      <c r="FT1322" s="89">
        <v>59.559282690138431</v>
      </c>
      <c r="FU1322" s="100">
        <v>13.744056150552533</v>
      </c>
      <c r="FV1322" s="100">
        <v>13.028885047536734</v>
      </c>
      <c r="FW1322" s="100">
        <v>11.836395643334962</v>
      </c>
      <c r="FX1322" s="100">
        <v>11.97709161624892</v>
      </c>
    </row>
    <row r="1323" spans="165:180">
      <c r="FI1323" s="89" t="s">
        <v>441</v>
      </c>
      <c r="FJ1323" s="89" t="s">
        <v>307</v>
      </c>
      <c r="FK1323" s="89" t="s">
        <v>53</v>
      </c>
      <c r="FL1323" s="89">
        <v>15642</v>
      </c>
      <c r="FM1323" s="89">
        <v>200108.56</v>
      </c>
      <c r="FN1323" s="89">
        <v>170978.37</v>
      </c>
      <c r="FO1323" s="89">
        <v>19026</v>
      </c>
      <c r="FP1323" s="89">
        <v>235874.98</v>
      </c>
      <c r="FQ1323" s="89">
        <v>216717.06</v>
      </c>
      <c r="FR1323" s="89">
        <v>21.634062140391254</v>
      </c>
      <c r="FS1323" s="89">
        <v>17.873508259716633</v>
      </c>
      <c r="FT1323" s="89">
        <v>26.751155716363421</v>
      </c>
      <c r="FU1323" s="100">
        <v>12.793029024421429</v>
      </c>
      <c r="FV1323" s="100">
        <v>12.397507621150005</v>
      </c>
      <c r="FW1323" s="100">
        <v>10.93072305331799</v>
      </c>
      <c r="FX1323" s="100">
        <v>11.390573951434879</v>
      </c>
    </row>
    <row r="1324" spans="165:180">
      <c r="FI1324" s="89" t="s">
        <v>441</v>
      </c>
      <c r="FJ1324" s="89" t="s">
        <v>307</v>
      </c>
      <c r="FK1324" s="89" t="s">
        <v>55</v>
      </c>
      <c r="FL1324" s="89"/>
      <c r="FM1324" s="89"/>
      <c r="FN1324" s="89"/>
      <c r="FO1324" s="89">
        <v>1000</v>
      </c>
      <c r="FP1324" s="89">
        <v>11982.38</v>
      </c>
      <c r="FQ1324" s="89">
        <v>11000</v>
      </c>
      <c r="FR1324" s="89"/>
      <c r="FS1324" s="89"/>
      <c r="FT1324" s="89"/>
      <c r="FU1324" s="100"/>
      <c r="FV1324" s="100">
        <v>11.982379999999999</v>
      </c>
      <c r="FW1324" s="100"/>
      <c r="FX1324" s="100">
        <v>11</v>
      </c>
    </row>
    <row r="1325" spans="165:180">
      <c r="FI1325" s="89" t="s">
        <v>441</v>
      </c>
      <c r="FJ1325" s="89" t="s">
        <v>307</v>
      </c>
      <c r="FK1325" s="89" t="s">
        <v>41</v>
      </c>
      <c r="FL1325" s="89">
        <v>422501</v>
      </c>
      <c r="FM1325" s="89">
        <v>4692955.24</v>
      </c>
      <c r="FN1325" s="89">
        <v>4025245.9</v>
      </c>
      <c r="FO1325" s="89">
        <v>453826</v>
      </c>
      <c r="FP1325" s="89">
        <v>5174695.5</v>
      </c>
      <c r="FQ1325" s="89">
        <v>4760471.1399999997</v>
      </c>
      <c r="FR1325" s="89">
        <v>7.4141836350683192</v>
      </c>
      <c r="FS1325" s="89">
        <v>10.265179090009811</v>
      </c>
      <c r="FT1325" s="89">
        <v>18.265349701989628</v>
      </c>
      <c r="FU1325" s="100">
        <v>11.107560076780883</v>
      </c>
      <c r="FV1325" s="100">
        <v>11.402377783555812</v>
      </c>
      <c r="FW1325" s="100">
        <v>9.527186681214955</v>
      </c>
      <c r="FX1325" s="100">
        <v>10.489639509415502</v>
      </c>
    </row>
    <row r="1326" spans="165:180">
      <c r="FI1326" s="89" t="s">
        <v>441</v>
      </c>
      <c r="FJ1326" s="89" t="s">
        <v>307</v>
      </c>
      <c r="FK1326" s="89" t="s">
        <v>44</v>
      </c>
      <c r="FL1326" s="89">
        <v>826</v>
      </c>
      <c r="FM1326" s="89">
        <v>10383.66</v>
      </c>
      <c r="FN1326" s="89">
        <v>8966.0300000000007</v>
      </c>
      <c r="FO1326" s="89">
        <v>1250</v>
      </c>
      <c r="FP1326" s="89">
        <v>16125.56</v>
      </c>
      <c r="FQ1326" s="89">
        <v>14782.13</v>
      </c>
      <c r="FR1326" s="89">
        <v>51.331719128329297</v>
      </c>
      <c r="FS1326" s="89">
        <v>55.29745773648213</v>
      </c>
      <c r="FT1326" s="89">
        <v>64.868174654780304</v>
      </c>
      <c r="FU1326" s="100">
        <v>12.571016949152542</v>
      </c>
      <c r="FV1326" s="100">
        <v>12.900447999999999</v>
      </c>
      <c r="FW1326" s="100">
        <v>10.854757869249395</v>
      </c>
      <c r="FX1326" s="100">
        <v>11.825704</v>
      </c>
    </row>
    <row r="1327" spans="165:180">
      <c r="FI1327" s="89" t="s">
        <v>441</v>
      </c>
      <c r="FJ1327" s="89" t="s">
        <v>307</v>
      </c>
      <c r="FK1327" s="89" t="s">
        <v>56</v>
      </c>
      <c r="FL1327" s="89"/>
      <c r="FM1327" s="89"/>
      <c r="FN1327" s="89"/>
      <c r="FO1327" s="89">
        <v>120</v>
      </c>
      <c r="FP1327" s="89">
        <v>1274</v>
      </c>
      <c r="FQ1327" s="89">
        <v>1170.19</v>
      </c>
      <c r="FR1327" s="89"/>
      <c r="FS1327" s="89"/>
      <c r="FT1327" s="89"/>
      <c r="FU1327" s="100"/>
      <c r="FV1327" s="100">
        <v>10.616666666666667</v>
      </c>
      <c r="FW1327" s="100"/>
      <c r="FX1327" s="100">
        <v>9.7515833333333344</v>
      </c>
    </row>
    <row r="1328" spans="165:180">
      <c r="FI1328" s="89" t="s">
        <v>441</v>
      </c>
      <c r="FJ1328" s="89" t="s">
        <v>307</v>
      </c>
      <c r="FK1328" s="89" t="s">
        <v>42</v>
      </c>
      <c r="FL1328" s="89">
        <v>24159</v>
      </c>
      <c r="FM1328" s="89">
        <v>265732.67</v>
      </c>
      <c r="FN1328" s="89">
        <v>230184.88</v>
      </c>
      <c r="FO1328" s="89">
        <v>13560</v>
      </c>
      <c r="FP1328" s="89">
        <v>157217.79</v>
      </c>
      <c r="FQ1328" s="89">
        <v>144817</v>
      </c>
      <c r="FR1328" s="89">
        <v>-43.871849000372535</v>
      </c>
      <c r="FS1328" s="89">
        <v>-40.836107957670386</v>
      </c>
      <c r="FT1328" s="89">
        <v>-37.086658341764235</v>
      </c>
      <c r="FU1328" s="100">
        <v>10.999324061426384</v>
      </c>
      <c r="FV1328" s="100">
        <v>11.594232300884956</v>
      </c>
      <c r="FW1328" s="100">
        <v>9.5279142348607149</v>
      </c>
      <c r="FX1328" s="100">
        <v>10.6797197640118</v>
      </c>
    </row>
    <row r="1329" spans="165:180">
      <c r="FI1329" s="89" t="s">
        <v>441</v>
      </c>
      <c r="FJ1329" s="89" t="s">
        <v>307</v>
      </c>
      <c r="FK1329" s="89" t="s">
        <v>66</v>
      </c>
      <c r="FL1329" s="89">
        <v>310</v>
      </c>
      <c r="FM1329" s="89">
        <v>3534.98</v>
      </c>
      <c r="FN1329" s="89">
        <v>3037.97</v>
      </c>
      <c r="FO1329" s="89">
        <v>1004</v>
      </c>
      <c r="FP1329" s="89">
        <v>12626.24</v>
      </c>
      <c r="FQ1329" s="89">
        <v>11611.58</v>
      </c>
      <c r="FR1329" s="89">
        <v>223.87096774193549</v>
      </c>
      <c r="FS1329" s="89">
        <v>257.17995575646819</v>
      </c>
      <c r="FT1329" s="89">
        <v>282.2150975816088</v>
      </c>
      <c r="FU1329" s="100">
        <v>11.403161290322581</v>
      </c>
      <c r="FV1329" s="100">
        <v>12.57593625498008</v>
      </c>
      <c r="FW1329" s="100">
        <v>9.7999032258064513</v>
      </c>
      <c r="FX1329" s="100">
        <v>11.565318725099601</v>
      </c>
    </row>
    <row r="1330" spans="165:180">
      <c r="FI1330" s="89" t="s">
        <v>441</v>
      </c>
      <c r="FJ1330" s="89" t="s">
        <v>307</v>
      </c>
      <c r="FK1330" s="89" t="s">
        <v>65</v>
      </c>
      <c r="FL1330" s="89">
        <v>310</v>
      </c>
      <c r="FM1330" s="89">
        <v>3352.42</v>
      </c>
      <c r="FN1330" s="89">
        <v>2894.45</v>
      </c>
      <c r="FO1330" s="89">
        <v>270</v>
      </c>
      <c r="FP1330" s="89">
        <v>2859.2</v>
      </c>
      <c r="FQ1330" s="89">
        <v>2628.82</v>
      </c>
      <c r="FR1330" s="89">
        <v>-12.903225806451612</v>
      </c>
      <c r="FS1330" s="89">
        <v>-14.712357043568534</v>
      </c>
      <c r="FT1330" s="89">
        <v>-9.17721846983018</v>
      </c>
      <c r="FU1330" s="100">
        <v>10.81425806451613</v>
      </c>
      <c r="FV1330" s="100">
        <v>10.589629629629629</v>
      </c>
      <c r="FW1330" s="100">
        <v>9.3369354838709668</v>
      </c>
      <c r="FX1330" s="100">
        <v>9.7363703703703717</v>
      </c>
    </row>
    <row r="1331" spans="165:180">
      <c r="FI1331" s="89" t="s">
        <v>441</v>
      </c>
      <c r="FJ1331" s="89" t="s">
        <v>307</v>
      </c>
      <c r="FK1331" s="89" t="s">
        <v>43</v>
      </c>
      <c r="FL1331" s="89"/>
      <c r="FM1331" s="89"/>
      <c r="FN1331" s="89"/>
      <c r="FO1331" s="89">
        <v>10490</v>
      </c>
      <c r="FP1331" s="89">
        <v>113815.8</v>
      </c>
      <c r="FQ1331" s="89">
        <v>104650.61</v>
      </c>
      <c r="FR1331" s="89"/>
      <c r="FS1331" s="89"/>
      <c r="FT1331" s="89"/>
      <c r="FU1331" s="100"/>
      <c r="FV1331" s="100">
        <v>10.849933269780744</v>
      </c>
      <c r="FW1331" s="100"/>
      <c r="FX1331" s="100">
        <v>9.9762259294566249</v>
      </c>
    </row>
    <row r="1332" spans="165:180">
      <c r="FI1332" s="89" t="s">
        <v>452</v>
      </c>
      <c r="FJ1332" s="89" t="s">
        <v>314</v>
      </c>
      <c r="FK1332" s="89" t="s">
        <v>47</v>
      </c>
      <c r="FL1332" s="89">
        <v>5090</v>
      </c>
      <c r="FM1332" s="89">
        <v>58315.94</v>
      </c>
      <c r="FN1332" s="89">
        <v>49754.8</v>
      </c>
      <c r="FO1332" s="89">
        <v>7440</v>
      </c>
      <c r="FP1332" s="89">
        <v>69706.64</v>
      </c>
      <c r="FQ1332" s="89">
        <v>63931.199999999997</v>
      </c>
      <c r="FR1332" s="89">
        <v>46.168958742632611</v>
      </c>
      <c r="FS1332" s="89">
        <v>19.532738390224004</v>
      </c>
      <c r="FT1332" s="89">
        <v>28.492527354144716</v>
      </c>
      <c r="FU1332" s="100">
        <v>11.456962671905698</v>
      </c>
      <c r="FV1332" s="100">
        <v>9.369172043010753</v>
      </c>
      <c r="FW1332" s="100">
        <v>9.7750098231827121</v>
      </c>
      <c r="FX1332" s="100">
        <v>8.5929032258064506</v>
      </c>
    </row>
    <row r="1333" spans="165:180">
      <c r="FI1333" s="89" t="s">
        <v>452</v>
      </c>
      <c r="FJ1333" s="89" t="s">
        <v>314</v>
      </c>
      <c r="FK1333" s="89" t="s">
        <v>93</v>
      </c>
      <c r="FL1333" s="89"/>
      <c r="FM1333" s="89"/>
      <c r="FN1333" s="89"/>
      <c r="FO1333" s="89">
        <v>11385</v>
      </c>
      <c r="FP1333" s="89">
        <v>138141.29</v>
      </c>
      <c r="FQ1333" s="89">
        <v>127773.7</v>
      </c>
      <c r="FR1333" s="89"/>
      <c r="FS1333" s="89"/>
      <c r="FT1333" s="89"/>
      <c r="FU1333" s="100"/>
      <c r="FV1333" s="100">
        <v>12.133622310057094</v>
      </c>
      <c r="FW1333" s="100"/>
      <c r="FX1333" s="100">
        <v>11.222986385595082</v>
      </c>
    </row>
    <row r="1334" spans="165:180">
      <c r="FI1334" s="89" t="s">
        <v>452</v>
      </c>
      <c r="FJ1334" s="89" t="s">
        <v>314</v>
      </c>
      <c r="FK1334" s="89" t="s">
        <v>133</v>
      </c>
      <c r="FL1334" s="89">
        <v>495</v>
      </c>
      <c r="FM1334" s="89">
        <v>2752.2</v>
      </c>
      <c r="FN1334" s="89">
        <v>2369.4899999999998</v>
      </c>
      <c r="FO1334" s="89"/>
      <c r="FP1334" s="89"/>
      <c r="FQ1334" s="89"/>
      <c r="FR1334" s="89">
        <v>-100</v>
      </c>
      <c r="FS1334" s="89">
        <v>-100</v>
      </c>
      <c r="FT1334" s="89">
        <v>-100</v>
      </c>
      <c r="FU1334" s="100">
        <v>5.56</v>
      </c>
      <c r="FV1334" s="100"/>
      <c r="FW1334" s="100">
        <v>4.786848484848484</v>
      </c>
      <c r="FX1334" s="100"/>
    </row>
    <row r="1335" spans="165:180">
      <c r="FI1335" s="89" t="s">
        <v>452</v>
      </c>
      <c r="FJ1335" s="89" t="s">
        <v>314</v>
      </c>
      <c r="FK1335" s="89" t="s">
        <v>134</v>
      </c>
      <c r="FL1335" s="89">
        <v>500</v>
      </c>
      <c r="FM1335" s="89">
        <v>7807.25</v>
      </c>
      <c r="FN1335" s="89">
        <v>6747.02</v>
      </c>
      <c r="FO1335" s="89"/>
      <c r="FP1335" s="89"/>
      <c r="FQ1335" s="89"/>
      <c r="FR1335" s="89">
        <v>-100</v>
      </c>
      <c r="FS1335" s="89">
        <v>-100</v>
      </c>
      <c r="FT1335" s="89">
        <v>-100</v>
      </c>
      <c r="FU1335" s="100">
        <v>15.6145</v>
      </c>
      <c r="FV1335" s="100"/>
      <c r="FW1335" s="100">
        <v>13.49404</v>
      </c>
      <c r="FX1335" s="100"/>
    </row>
    <row r="1336" spans="165:180">
      <c r="FI1336" s="89" t="s">
        <v>452</v>
      </c>
      <c r="FJ1336" s="89" t="s">
        <v>314</v>
      </c>
      <c r="FK1336" s="89" t="s">
        <v>62</v>
      </c>
      <c r="FL1336" s="89">
        <v>10018</v>
      </c>
      <c r="FM1336" s="89">
        <v>140080</v>
      </c>
      <c r="FN1336" s="89">
        <v>120661.92</v>
      </c>
      <c r="FO1336" s="89">
        <v>28034.75</v>
      </c>
      <c r="FP1336" s="89">
        <v>453449.2</v>
      </c>
      <c r="FQ1336" s="89">
        <v>416599.11</v>
      </c>
      <c r="FR1336" s="89">
        <v>179.84378119385107</v>
      </c>
      <c r="FS1336" s="89">
        <v>223.70731010850943</v>
      </c>
      <c r="FT1336" s="89">
        <v>245.26146277135322</v>
      </c>
      <c r="FU1336" s="100">
        <v>13.982830904372131</v>
      </c>
      <c r="FV1336" s="100">
        <v>16.174540525597696</v>
      </c>
      <c r="FW1336" s="100">
        <v>12.044511878618486</v>
      </c>
      <c r="FX1336" s="100">
        <v>14.86009720079544</v>
      </c>
    </row>
    <row r="1337" spans="165:180">
      <c r="FI1337" s="89" t="s">
        <v>452</v>
      </c>
      <c r="FJ1337" s="89" t="s">
        <v>314</v>
      </c>
      <c r="FK1337" s="89" t="s">
        <v>53</v>
      </c>
      <c r="FL1337" s="89">
        <v>224569.21</v>
      </c>
      <c r="FM1337" s="89">
        <v>2930001.72</v>
      </c>
      <c r="FN1337" s="89">
        <v>2502184.86</v>
      </c>
      <c r="FO1337" s="89">
        <v>151003.20000000001</v>
      </c>
      <c r="FP1337" s="89">
        <v>1813875.04</v>
      </c>
      <c r="FQ1337" s="89">
        <v>1669970.42</v>
      </c>
      <c r="FR1337" s="89">
        <v>-32.758725027353478</v>
      </c>
      <c r="FS1337" s="89">
        <v>-38.093038389069619</v>
      </c>
      <c r="FT1337" s="89">
        <v>-33.2595106502243</v>
      </c>
      <c r="FU1337" s="100">
        <v>13.047210345532232</v>
      </c>
      <c r="FV1337" s="100">
        <v>12.012162921050679</v>
      </c>
      <c r="FW1337" s="100">
        <v>11.142154616832824</v>
      </c>
      <c r="FX1337" s="100">
        <v>11.059172388399714</v>
      </c>
    </row>
    <row r="1338" spans="165:180">
      <c r="FI1338" s="89" t="s">
        <v>452</v>
      </c>
      <c r="FJ1338" s="89" t="s">
        <v>314</v>
      </c>
      <c r="FK1338" s="89" t="s">
        <v>55</v>
      </c>
      <c r="FL1338" s="89">
        <v>16016</v>
      </c>
      <c r="FM1338" s="89">
        <v>218683.61</v>
      </c>
      <c r="FN1338" s="89">
        <v>184885.51</v>
      </c>
      <c r="FO1338" s="89">
        <v>37638</v>
      </c>
      <c r="FP1338" s="89">
        <v>451002.88</v>
      </c>
      <c r="FQ1338" s="89">
        <v>415277.99</v>
      </c>
      <c r="FR1338" s="89">
        <v>135.0024975024975</v>
      </c>
      <c r="FS1338" s="89">
        <v>106.23533697838627</v>
      </c>
      <c r="FT1338" s="89">
        <v>124.61359465108974</v>
      </c>
      <c r="FU1338" s="100">
        <v>13.654071553446553</v>
      </c>
      <c r="FV1338" s="100">
        <v>11.982647324512461</v>
      </c>
      <c r="FW1338" s="100">
        <v>11.543800574425575</v>
      </c>
      <c r="FX1338" s="100">
        <v>11.033476539667356</v>
      </c>
    </row>
    <row r="1339" spans="165:180">
      <c r="FI1339" s="89" t="s">
        <v>452</v>
      </c>
      <c r="FJ1339" s="89" t="s">
        <v>314</v>
      </c>
      <c r="FK1339" s="89" t="s">
        <v>41</v>
      </c>
      <c r="FL1339" s="89">
        <v>104150</v>
      </c>
      <c r="FM1339" s="89">
        <v>919107.39</v>
      </c>
      <c r="FN1339" s="89">
        <v>786267.66</v>
      </c>
      <c r="FO1339" s="89">
        <v>92835</v>
      </c>
      <c r="FP1339" s="89">
        <v>985342.26</v>
      </c>
      <c r="FQ1339" s="89">
        <v>906445.71</v>
      </c>
      <c r="FR1339" s="89">
        <v>-10.864138262121939</v>
      </c>
      <c r="FS1339" s="89">
        <v>7.2064342775004775</v>
      </c>
      <c r="FT1339" s="89">
        <v>15.284623304995137</v>
      </c>
      <c r="FU1339" s="100">
        <v>8.8248429188670183</v>
      </c>
      <c r="FV1339" s="100">
        <v>10.613909193730812</v>
      </c>
      <c r="FW1339" s="100">
        <v>7.5493774363898227</v>
      </c>
      <c r="FX1339" s="100">
        <v>9.7640513814832772</v>
      </c>
    </row>
    <row r="1340" spans="165:180">
      <c r="FI1340" s="89" t="s">
        <v>452</v>
      </c>
      <c r="FJ1340" s="89" t="s">
        <v>314</v>
      </c>
      <c r="FK1340" s="89" t="s">
        <v>91</v>
      </c>
      <c r="FL1340" s="89">
        <v>1065</v>
      </c>
      <c r="FM1340" s="89">
        <v>14876.2</v>
      </c>
      <c r="FN1340" s="89">
        <v>12855.92</v>
      </c>
      <c r="FO1340" s="89">
        <v>800</v>
      </c>
      <c r="FP1340" s="89">
        <v>10784</v>
      </c>
      <c r="FQ1340" s="89">
        <v>9892.43</v>
      </c>
      <c r="FR1340" s="89">
        <v>-24.88262910798122</v>
      </c>
      <c r="FS1340" s="89">
        <v>-27.508369072747076</v>
      </c>
      <c r="FT1340" s="89">
        <v>-23.051559126067989</v>
      </c>
      <c r="FU1340" s="100">
        <v>13.968262910798122</v>
      </c>
      <c r="FV1340" s="100">
        <v>13.48</v>
      </c>
      <c r="FW1340" s="100">
        <v>12.071286384976526</v>
      </c>
      <c r="FX1340" s="100">
        <v>12.3655375</v>
      </c>
    </row>
    <row r="1341" spans="165:180">
      <c r="FI1341" s="89" t="s">
        <v>452</v>
      </c>
      <c r="FJ1341" s="89" t="s">
        <v>314</v>
      </c>
      <c r="FK1341" s="89" t="s">
        <v>60</v>
      </c>
      <c r="FL1341" s="89">
        <v>5000</v>
      </c>
      <c r="FM1341" s="89">
        <v>58534.66</v>
      </c>
      <c r="FN1341" s="89">
        <v>50395</v>
      </c>
      <c r="FO1341" s="89">
        <v>2700</v>
      </c>
      <c r="FP1341" s="89">
        <v>26787.77</v>
      </c>
      <c r="FQ1341" s="89">
        <v>24578.04</v>
      </c>
      <c r="FR1341" s="89">
        <v>-46</v>
      </c>
      <c r="FS1341" s="89">
        <v>-54.236054330887036</v>
      </c>
      <c r="FT1341" s="89">
        <v>-51.229209246949104</v>
      </c>
      <c r="FU1341" s="100">
        <v>11.706932</v>
      </c>
      <c r="FV1341" s="100">
        <v>9.9213962962962956</v>
      </c>
      <c r="FW1341" s="100">
        <v>10.079000000000001</v>
      </c>
      <c r="FX1341" s="100">
        <v>9.1029777777777774</v>
      </c>
    </row>
    <row r="1342" spans="165:180">
      <c r="FI1342" s="89" t="s">
        <v>452</v>
      </c>
      <c r="FJ1342" s="89" t="s">
        <v>314</v>
      </c>
      <c r="FK1342" s="89" t="s">
        <v>42</v>
      </c>
      <c r="FL1342" s="89">
        <v>121216.2</v>
      </c>
      <c r="FM1342" s="89">
        <v>1253722.74</v>
      </c>
      <c r="FN1342" s="89">
        <v>1075249.3999999999</v>
      </c>
      <c r="FO1342" s="89">
        <v>60377.8</v>
      </c>
      <c r="FP1342" s="89">
        <v>616983.54</v>
      </c>
      <c r="FQ1342" s="89">
        <v>567257.56000000006</v>
      </c>
      <c r="FR1342" s="89">
        <v>-50.189991106799248</v>
      </c>
      <c r="FS1342" s="89">
        <v>-50.787879942258996</v>
      </c>
      <c r="FT1342" s="89">
        <v>-47.24409425385403</v>
      </c>
      <c r="FU1342" s="100">
        <v>10.3428645676073</v>
      </c>
      <c r="FV1342" s="100">
        <v>10.218715156895415</v>
      </c>
      <c r="FW1342" s="100">
        <v>8.870509057370219</v>
      </c>
      <c r="FX1342" s="100">
        <v>9.3951346355779783</v>
      </c>
    </row>
    <row r="1343" spans="165:180">
      <c r="FI1343" s="89" t="s">
        <v>452</v>
      </c>
      <c r="FJ1343" s="89" t="s">
        <v>314</v>
      </c>
      <c r="FK1343" s="89" t="s">
        <v>70</v>
      </c>
      <c r="FL1343" s="89"/>
      <c r="FM1343" s="89"/>
      <c r="FN1343" s="89"/>
      <c r="FO1343" s="89">
        <v>740</v>
      </c>
      <c r="FP1343" s="89">
        <v>4682.57</v>
      </c>
      <c r="FQ1343" s="89">
        <v>4305.95</v>
      </c>
      <c r="FR1343" s="89"/>
      <c r="FS1343" s="89"/>
      <c r="FT1343" s="89"/>
      <c r="FU1343" s="100"/>
      <c r="FV1343" s="100">
        <v>6.3277972972972973</v>
      </c>
      <c r="FW1343" s="100"/>
      <c r="FX1343" s="100">
        <v>5.8188513513513511</v>
      </c>
    </row>
    <row r="1344" spans="165:180">
      <c r="FI1344" s="89" t="s">
        <v>452</v>
      </c>
      <c r="FJ1344" s="89" t="s">
        <v>314</v>
      </c>
      <c r="FK1344" s="89" t="s">
        <v>525</v>
      </c>
      <c r="FL1344" s="89">
        <v>560</v>
      </c>
      <c r="FM1344" s="89">
        <v>5168.67</v>
      </c>
      <c r="FN1344" s="89">
        <v>4449.93</v>
      </c>
      <c r="FO1344" s="89"/>
      <c r="FP1344" s="89"/>
      <c r="FQ1344" s="89"/>
      <c r="FR1344" s="89">
        <v>-100</v>
      </c>
      <c r="FS1344" s="89">
        <v>-100</v>
      </c>
      <c r="FT1344" s="89">
        <v>-100</v>
      </c>
      <c r="FU1344" s="100">
        <v>9.229767857142857</v>
      </c>
      <c r="FV1344" s="100"/>
      <c r="FW1344" s="100">
        <v>7.9463035714285724</v>
      </c>
      <c r="FX1344" s="100"/>
    </row>
    <row r="1345" spans="165:180">
      <c r="FI1345" s="89" t="s">
        <v>452</v>
      </c>
      <c r="FJ1345" s="89" t="s">
        <v>314</v>
      </c>
      <c r="FK1345" s="89" t="s">
        <v>43</v>
      </c>
      <c r="FL1345" s="89"/>
      <c r="FM1345" s="89"/>
      <c r="FN1345" s="89"/>
      <c r="FO1345" s="89">
        <v>190</v>
      </c>
      <c r="FP1345" s="89">
        <v>2463.63</v>
      </c>
      <c r="FQ1345" s="89">
        <v>2273.2399999999998</v>
      </c>
      <c r="FR1345" s="89"/>
      <c r="FS1345" s="89"/>
      <c r="FT1345" s="89"/>
      <c r="FU1345" s="100"/>
      <c r="FV1345" s="100">
        <v>12.966473684210527</v>
      </c>
      <c r="FW1345" s="100"/>
      <c r="FX1345" s="100">
        <v>11.964421052631577</v>
      </c>
    </row>
    <row r="1346" spans="165:180">
      <c r="FI1346" s="89" t="s">
        <v>317</v>
      </c>
      <c r="FJ1346" s="89" t="s">
        <v>318</v>
      </c>
      <c r="FK1346" s="89" t="s">
        <v>42</v>
      </c>
      <c r="FL1346" s="89"/>
      <c r="FM1346" s="89"/>
      <c r="FN1346" s="89"/>
      <c r="FO1346" s="89">
        <v>11408</v>
      </c>
      <c r="FP1346" s="89">
        <v>45486.22</v>
      </c>
      <c r="FQ1346" s="89">
        <v>41880.959999999999</v>
      </c>
      <c r="FR1346" s="89"/>
      <c r="FS1346" s="89"/>
      <c r="FT1346" s="89"/>
      <c r="FU1346" s="100"/>
      <c r="FV1346" s="100">
        <v>3.9872212482468443</v>
      </c>
      <c r="FW1346" s="100"/>
      <c r="FX1346" s="100">
        <v>3.6711921458625527</v>
      </c>
    </row>
    <row r="1347" spans="165:180">
      <c r="FI1347" s="89" t="s">
        <v>317</v>
      </c>
      <c r="FJ1347" s="89" t="s">
        <v>318</v>
      </c>
      <c r="FK1347" s="89" t="s">
        <v>151</v>
      </c>
      <c r="FL1347" s="89">
        <v>136.80000000000001</v>
      </c>
      <c r="FM1347" s="89">
        <v>760.66</v>
      </c>
      <c r="FN1347" s="89">
        <v>644.08000000000004</v>
      </c>
      <c r="FO1347" s="89"/>
      <c r="FP1347" s="89"/>
      <c r="FQ1347" s="89"/>
      <c r="FR1347" s="89">
        <v>-100</v>
      </c>
      <c r="FS1347" s="89">
        <v>-100</v>
      </c>
      <c r="FT1347" s="89">
        <v>-100</v>
      </c>
      <c r="FU1347" s="100">
        <v>5.5603801169590632</v>
      </c>
      <c r="FV1347" s="100"/>
      <c r="FW1347" s="100">
        <v>4.708187134502924</v>
      </c>
      <c r="FX1347" s="100"/>
    </row>
  </sheetData>
  <autoFilter ref="A384:FX422"/>
  <mergeCells count="7">
    <mergeCell ref="A397:C397"/>
    <mergeCell ref="A1:I1"/>
    <mergeCell ref="A2:I2"/>
    <mergeCell ref="A3:I3"/>
    <mergeCell ref="A140:B140"/>
    <mergeCell ref="A278:B278"/>
    <mergeCell ref="A383:B383"/>
  </mergeCells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theme="3" tint="0.39997558519241921"/>
  </sheetPr>
  <dimension ref="A1:P168"/>
  <sheetViews>
    <sheetView view="pageBreakPreview" topLeftCell="C1" zoomScale="92" zoomScaleNormal="100" zoomScaleSheetLayoutView="92" workbookViewId="0">
      <selection activeCell="G22" sqref="G22"/>
    </sheetView>
  </sheetViews>
  <sheetFormatPr defaultRowHeight="10.5"/>
  <cols>
    <col min="1" max="1" width="14.28515625" style="67" bestFit="1" customWidth="1"/>
    <col min="2" max="2" width="77.28515625" style="67" bestFit="1" customWidth="1"/>
    <col min="3" max="3" width="27.42578125" style="67" bestFit="1" customWidth="1"/>
    <col min="4" max="4" width="11.28515625" style="73" bestFit="1" customWidth="1"/>
    <col min="5" max="6" width="12.42578125" style="73" bestFit="1" customWidth="1"/>
    <col min="7" max="7" width="11.28515625" style="73" bestFit="1" customWidth="1"/>
    <col min="8" max="9" width="12.42578125" style="73" bestFit="1" customWidth="1"/>
    <col min="10" max="10" width="9.85546875" style="67" customWidth="1"/>
    <col min="11" max="12" width="15.5703125" style="67" bestFit="1" customWidth="1"/>
    <col min="13" max="16" width="10" style="67" bestFit="1" customWidth="1"/>
    <col min="17" max="16384" width="9.140625" style="67"/>
  </cols>
  <sheetData>
    <row r="1" spans="1:16" ht="12.75" customHeight="1">
      <c r="A1" s="172" t="s">
        <v>124</v>
      </c>
      <c r="B1" s="172"/>
      <c r="C1" s="172"/>
      <c r="D1" s="172"/>
      <c r="E1" s="172"/>
      <c r="F1" s="172"/>
      <c r="G1" s="172"/>
      <c r="H1" s="172"/>
      <c r="I1" s="66"/>
    </row>
    <row r="2" spans="1:16" s="69" customFormat="1" ht="12.75" customHeight="1">
      <c r="A2" s="173" t="s">
        <v>866</v>
      </c>
      <c r="B2" s="173"/>
      <c r="C2" s="173"/>
      <c r="D2" s="173"/>
      <c r="E2" s="173"/>
      <c r="F2" s="173"/>
      <c r="G2" s="173"/>
      <c r="H2" s="173"/>
      <c r="I2" s="68"/>
      <c r="J2" s="192"/>
      <c r="K2" s="192"/>
      <c r="L2" s="192"/>
      <c r="M2" s="192"/>
      <c r="N2" s="192"/>
      <c r="O2" s="192"/>
      <c r="P2" s="192"/>
    </row>
    <row r="3" spans="1:16" ht="12.75" customHeight="1">
      <c r="A3" s="173" t="s">
        <v>123</v>
      </c>
      <c r="B3" s="173"/>
      <c r="C3" s="173"/>
      <c r="D3" s="173"/>
      <c r="E3" s="173"/>
      <c r="F3" s="173"/>
      <c r="G3" s="173"/>
      <c r="H3" s="173"/>
      <c r="I3" s="68"/>
    </row>
    <row r="4" spans="1:16" ht="31.5">
      <c r="A4" s="193" t="s">
        <v>125</v>
      </c>
      <c r="B4" s="193" t="s">
        <v>126</v>
      </c>
      <c r="C4" s="193" t="s">
        <v>127</v>
      </c>
      <c r="D4" s="194" t="s">
        <v>683</v>
      </c>
      <c r="E4" s="194" t="s">
        <v>684</v>
      </c>
      <c r="F4" s="194" t="s">
        <v>717</v>
      </c>
      <c r="G4" s="194" t="s">
        <v>740</v>
      </c>
      <c r="H4" s="194" t="s">
        <v>741</v>
      </c>
      <c r="I4" s="194" t="s">
        <v>742</v>
      </c>
      <c r="J4" s="195" t="s">
        <v>78</v>
      </c>
      <c r="K4" s="196" t="s">
        <v>79</v>
      </c>
      <c r="L4" s="196" t="s">
        <v>656</v>
      </c>
      <c r="M4" s="197" t="s">
        <v>685</v>
      </c>
      <c r="N4" s="197" t="s">
        <v>743</v>
      </c>
      <c r="O4" s="197" t="s">
        <v>686</v>
      </c>
      <c r="P4" s="197" t="s">
        <v>744</v>
      </c>
    </row>
    <row r="5" spans="1:16" ht="12.75" customHeight="1">
      <c r="A5" s="74" t="s">
        <v>129</v>
      </c>
      <c r="B5" s="74" t="s">
        <v>130</v>
      </c>
      <c r="C5" s="74" t="s">
        <v>151</v>
      </c>
      <c r="D5" s="75"/>
      <c r="E5" s="75"/>
      <c r="F5" s="75"/>
      <c r="G5" s="75">
        <v>41385</v>
      </c>
      <c r="H5" s="75">
        <v>65972.7</v>
      </c>
      <c r="I5" s="75">
        <v>59137.33</v>
      </c>
      <c r="J5" s="198"/>
      <c r="K5" s="198"/>
      <c r="L5" s="198"/>
      <c r="M5" s="198"/>
      <c r="N5" s="199">
        <f>H5/G5</f>
        <v>1.5941210583544763</v>
      </c>
      <c r="O5" s="199"/>
      <c r="P5" s="199">
        <f>I5/G5</f>
        <v>1.4289556602633804</v>
      </c>
    </row>
    <row r="6" spans="1:16">
      <c r="A6" s="74" t="s">
        <v>668</v>
      </c>
      <c r="B6" s="74" t="s">
        <v>669</v>
      </c>
      <c r="C6" s="74" t="s">
        <v>97</v>
      </c>
      <c r="D6" s="75">
        <v>44067</v>
      </c>
      <c r="E6" s="75">
        <v>43230</v>
      </c>
      <c r="F6" s="75">
        <v>39555.4</v>
      </c>
      <c r="G6" s="75"/>
      <c r="H6" s="75"/>
      <c r="I6" s="75"/>
      <c r="J6" s="198">
        <f t="shared" ref="J6:J69" si="0">(G6-D6)*100/D6</f>
        <v>-100</v>
      </c>
      <c r="K6" s="198">
        <f t="shared" ref="K6:K69" si="1">(H6-E6)*100/E6</f>
        <v>-100</v>
      </c>
      <c r="L6" s="198">
        <f t="shared" ref="L6:L69" si="2">(I6-F6)*100/F6</f>
        <v>-100</v>
      </c>
      <c r="M6" s="199">
        <f t="shared" ref="M6:M69" si="3">E6/D6</f>
        <v>0.98100619511198861</v>
      </c>
      <c r="N6" s="199"/>
      <c r="O6" s="199">
        <f t="shared" ref="O6:O69" si="4">F6/D6</f>
        <v>0.89761953389157423</v>
      </c>
      <c r="P6" s="199"/>
    </row>
    <row r="7" spans="1:16">
      <c r="A7" s="74" t="s">
        <v>131</v>
      </c>
      <c r="B7" s="74" t="s">
        <v>132</v>
      </c>
      <c r="C7" s="74" t="s">
        <v>109</v>
      </c>
      <c r="D7" s="75"/>
      <c r="E7" s="75"/>
      <c r="F7" s="75"/>
      <c r="G7" s="75">
        <v>34267</v>
      </c>
      <c r="H7" s="75">
        <v>51225.63</v>
      </c>
      <c r="I7" s="75">
        <v>46440.4</v>
      </c>
      <c r="J7" s="198"/>
      <c r="K7" s="198"/>
      <c r="L7" s="198"/>
      <c r="M7" s="198"/>
      <c r="N7" s="199">
        <f t="shared" ref="N7:N69" si="5">H7/G7</f>
        <v>1.4948968395249074</v>
      </c>
      <c r="O7" s="199"/>
      <c r="P7" s="199">
        <f t="shared" ref="P7:P69" si="6">I7/G7</f>
        <v>1.3552514080602329</v>
      </c>
    </row>
    <row r="8" spans="1:16">
      <c r="A8" s="74" t="s">
        <v>131</v>
      </c>
      <c r="B8" s="74" t="s">
        <v>132</v>
      </c>
      <c r="C8" s="74" t="s">
        <v>103</v>
      </c>
      <c r="D8" s="75">
        <v>2465170</v>
      </c>
      <c r="E8" s="75">
        <v>1377239.07</v>
      </c>
      <c r="F8" s="75">
        <v>1233348.75</v>
      </c>
      <c r="G8" s="75">
        <v>2279550</v>
      </c>
      <c r="H8" s="75">
        <v>2042056.34</v>
      </c>
      <c r="I8" s="75">
        <v>1817578.51</v>
      </c>
      <c r="J8" s="198">
        <f t="shared" si="0"/>
        <v>-7.529703833812678</v>
      </c>
      <c r="K8" s="198">
        <f t="shared" si="1"/>
        <v>48.271740504718615</v>
      </c>
      <c r="L8" s="198">
        <f t="shared" si="2"/>
        <v>47.369388423185249</v>
      </c>
      <c r="M8" s="199">
        <f t="shared" si="3"/>
        <v>0.55867914586012324</v>
      </c>
      <c r="N8" s="199">
        <f t="shared" si="5"/>
        <v>0.8958155513149525</v>
      </c>
      <c r="O8" s="199">
        <f t="shared" si="4"/>
        <v>0.50030981636154914</v>
      </c>
      <c r="P8" s="199">
        <f t="shared" si="6"/>
        <v>0.79734092693733416</v>
      </c>
    </row>
    <row r="9" spans="1:16">
      <c r="A9" s="74" t="s">
        <v>131</v>
      </c>
      <c r="B9" s="74" t="s">
        <v>132</v>
      </c>
      <c r="C9" s="74" t="s">
        <v>86</v>
      </c>
      <c r="D9" s="75">
        <v>22903.8</v>
      </c>
      <c r="E9" s="75">
        <v>28111.37</v>
      </c>
      <c r="F9" s="75">
        <v>25266.79</v>
      </c>
      <c r="G9" s="75"/>
      <c r="H9" s="75"/>
      <c r="I9" s="75"/>
      <c r="J9" s="198">
        <f t="shared" si="0"/>
        <v>-100</v>
      </c>
      <c r="K9" s="198">
        <f t="shared" si="1"/>
        <v>-100</v>
      </c>
      <c r="L9" s="198">
        <f t="shared" si="2"/>
        <v>-100</v>
      </c>
      <c r="M9" s="199">
        <f t="shared" si="3"/>
        <v>1.22736707445926</v>
      </c>
      <c r="N9" s="199"/>
      <c r="O9" s="199">
        <f t="shared" si="4"/>
        <v>1.103170216295986</v>
      </c>
      <c r="P9" s="199"/>
    </row>
    <row r="10" spans="1:16">
      <c r="A10" s="74" t="s">
        <v>131</v>
      </c>
      <c r="B10" s="74" t="s">
        <v>132</v>
      </c>
      <c r="C10" s="74" t="s">
        <v>133</v>
      </c>
      <c r="D10" s="75">
        <v>3512.12</v>
      </c>
      <c r="E10" s="75">
        <v>6678.27</v>
      </c>
      <c r="F10" s="75">
        <v>5971.52</v>
      </c>
      <c r="G10" s="75"/>
      <c r="H10" s="75"/>
      <c r="I10" s="75"/>
      <c r="J10" s="198">
        <f t="shared" si="0"/>
        <v>-100</v>
      </c>
      <c r="K10" s="198">
        <f t="shared" si="1"/>
        <v>-100</v>
      </c>
      <c r="L10" s="198">
        <f t="shared" si="2"/>
        <v>-99.999999999999986</v>
      </c>
      <c r="M10" s="199">
        <f t="shared" si="3"/>
        <v>1.9014925458127856</v>
      </c>
      <c r="N10" s="199"/>
      <c r="O10" s="199">
        <f t="shared" si="4"/>
        <v>1.7002608111340161</v>
      </c>
      <c r="P10" s="199"/>
    </row>
    <row r="11" spans="1:16">
      <c r="A11" s="74" t="s">
        <v>131</v>
      </c>
      <c r="B11" s="74" t="s">
        <v>132</v>
      </c>
      <c r="C11" s="74" t="s">
        <v>59</v>
      </c>
      <c r="D11" s="75">
        <v>213335</v>
      </c>
      <c r="E11" s="75">
        <v>325317.65000000002</v>
      </c>
      <c r="F11" s="75">
        <v>289987.74</v>
      </c>
      <c r="G11" s="75">
        <v>135488</v>
      </c>
      <c r="H11" s="75">
        <v>197959.78</v>
      </c>
      <c r="I11" s="75">
        <v>173911.63</v>
      </c>
      <c r="J11" s="198">
        <f t="shared" si="0"/>
        <v>-36.490496167998685</v>
      </c>
      <c r="K11" s="198">
        <f t="shared" si="1"/>
        <v>-39.148773514133033</v>
      </c>
      <c r="L11" s="198">
        <f t="shared" si="2"/>
        <v>-40.027937043131544</v>
      </c>
      <c r="M11" s="199">
        <f t="shared" si="3"/>
        <v>1.5249145709799143</v>
      </c>
      <c r="N11" s="199">
        <f t="shared" si="5"/>
        <v>1.4610871811525743</v>
      </c>
      <c r="O11" s="199">
        <f t="shared" si="4"/>
        <v>1.3593069116647525</v>
      </c>
      <c r="P11" s="199">
        <f t="shared" si="6"/>
        <v>1.2835943404581955</v>
      </c>
    </row>
    <row r="12" spans="1:16">
      <c r="A12" s="74" t="s">
        <v>131</v>
      </c>
      <c r="B12" s="74" t="s">
        <v>132</v>
      </c>
      <c r="C12" s="74" t="s">
        <v>806</v>
      </c>
      <c r="D12" s="75">
        <v>52000</v>
      </c>
      <c r="E12" s="75">
        <v>78390</v>
      </c>
      <c r="F12" s="75">
        <v>70171.08</v>
      </c>
      <c r="G12" s="75"/>
      <c r="H12" s="75"/>
      <c r="I12" s="75"/>
      <c r="J12" s="198">
        <f t="shared" si="0"/>
        <v>-100</v>
      </c>
      <c r="K12" s="198">
        <f t="shared" si="1"/>
        <v>-100</v>
      </c>
      <c r="L12" s="198">
        <f t="shared" si="2"/>
        <v>-100</v>
      </c>
      <c r="M12" s="199">
        <f t="shared" si="3"/>
        <v>1.5075000000000001</v>
      </c>
      <c r="N12" s="199"/>
      <c r="O12" s="199">
        <f t="shared" si="4"/>
        <v>1.3494438461538463</v>
      </c>
      <c r="P12" s="199"/>
    </row>
    <row r="13" spans="1:16">
      <c r="A13" s="74" t="s">
        <v>131</v>
      </c>
      <c r="B13" s="74" t="s">
        <v>132</v>
      </c>
      <c r="C13" s="74" t="s">
        <v>87</v>
      </c>
      <c r="D13" s="75">
        <v>78000</v>
      </c>
      <c r="E13" s="75">
        <v>47060</v>
      </c>
      <c r="F13" s="75">
        <v>42939.87</v>
      </c>
      <c r="G13" s="75"/>
      <c r="H13" s="75"/>
      <c r="I13" s="75"/>
      <c r="J13" s="198">
        <f t="shared" si="0"/>
        <v>-100</v>
      </c>
      <c r="K13" s="198">
        <f t="shared" si="1"/>
        <v>-100</v>
      </c>
      <c r="L13" s="198">
        <f t="shared" si="2"/>
        <v>-100</v>
      </c>
      <c r="M13" s="199">
        <f t="shared" si="3"/>
        <v>0.60333333333333339</v>
      </c>
      <c r="N13" s="199"/>
      <c r="O13" s="199">
        <f t="shared" si="4"/>
        <v>0.5505111538461539</v>
      </c>
      <c r="P13" s="199"/>
    </row>
    <row r="14" spans="1:16">
      <c r="A14" s="74" t="s">
        <v>131</v>
      </c>
      <c r="B14" s="74" t="s">
        <v>132</v>
      </c>
      <c r="C14" s="74" t="s">
        <v>134</v>
      </c>
      <c r="D14" s="75">
        <v>672845</v>
      </c>
      <c r="E14" s="75">
        <v>923625.67</v>
      </c>
      <c r="F14" s="75">
        <v>829509.69</v>
      </c>
      <c r="G14" s="75">
        <v>421311</v>
      </c>
      <c r="H14" s="75">
        <v>590238.31999999995</v>
      </c>
      <c r="I14" s="75">
        <v>522738.34</v>
      </c>
      <c r="J14" s="198">
        <f t="shared" si="0"/>
        <v>-37.383647050955275</v>
      </c>
      <c r="K14" s="198">
        <f t="shared" si="1"/>
        <v>-36.095505011245528</v>
      </c>
      <c r="L14" s="198">
        <f t="shared" si="2"/>
        <v>-36.98225032187387</v>
      </c>
      <c r="M14" s="199">
        <f t="shared" si="3"/>
        <v>1.3727168515780008</v>
      </c>
      <c r="N14" s="199">
        <f t="shared" si="5"/>
        <v>1.4009563481608596</v>
      </c>
      <c r="O14" s="199">
        <f t="shared" si="4"/>
        <v>1.2328391977349908</v>
      </c>
      <c r="P14" s="199">
        <f t="shared" si="6"/>
        <v>1.2407422070631908</v>
      </c>
    </row>
    <row r="15" spans="1:16">
      <c r="A15" s="74" t="s">
        <v>131</v>
      </c>
      <c r="B15" s="74" t="s">
        <v>132</v>
      </c>
      <c r="C15" s="74" t="s">
        <v>807</v>
      </c>
      <c r="D15" s="75">
        <v>28700</v>
      </c>
      <c r="E15" s="75">
        <v>18582.5</v>
      </c>
      <c r="F15" s="75">
        <v>16935.59</v>
      </c>
      <c r="G15" s="75"/>
      <c r="H15" s="75"/>
      <c r="I15" s="75"/>
      <c r="J15" s="198">
        <f t="shared" si="0"/>
        <v>-100</v>
      </c>
      <c r="K15" s="198">
        <f t="shared" si="1"/>
        <v>-100</v>
      </c>
      <c r="L15" s="198">
        <f t="shared" si="2"/>
        <v>-100</v>
      </c>
      <c r="M15" s="199">
        <f t="shared" si="3"/>
        <v>0.64747386759581882</v>
      </c>
      <c r="N15" s="199"/>
      <c r="O15" s="199">
        <f t="shared" si="4"/>
        <v>0.59009024390243903</v>
      </c>
      <c r="P15" s="199"/>
    </row>
    <row r="16" spans="1:16">
      <c r="A16" s="74" t="s">
        <v>131</v>
      </c>
      <c r="B16" s="74" t="s">
        <v>132</v>
      </c>
      <c r="C16" s="74" t="s">
        <v>52</v>
      </c>
      <c r="D16" s="75">
        <v>7160.12</v>
      </c>
      <c r="E16" s="75">
        <v>10640.81</v>
      </c>
      <c r="F16" s="75">
        <v>9504.26</v>
      </c>
      <c r="G16" s="75">
        <v>9504</v>
      </c>
      <c r="H16" s="75">
        <v>13773.5</v>
      </c>
      <c r="I16" s="75">
        <v>13106.28</v>
      </c>
      <c r="J16" s="198">
        <f t="shared" si="0"/>
        <v>32.735205555214158</v>
      </c>
      <c r="K16" s="198">
        <f t="shared" si="1"/>
        <v>29.440333959538801</v>
      </c>
      <c r="L16" s="198">
        <f t="shared" si="2"/>
        <v>37.899005288155003</v>
      </c>
      <c r="M16" s="199">
        <f t="shared" si="3"/>
        <v>1.4861217409764083</v>
      </c>
      <c r="N16" s="199">
        <f t="shared" si="5"/>
        <v>1.4492319023569022</v>
      </c>
      <c r="O16" s="199">
        <f t="shared" si="4"/>
        <v>1.3273883677927185</v>
      </c>
      <c r="P16" s="199">
        <f t="shared" si="6"/>
        <v>1.3790277777777777</v>
      </c>
    </row>
    <row r="17" spans="1:16">
      <c r="A17" s="74" t="s">
        <v>131</v>
      </c>
      <c r="B17" s="74" t="s">
        <v>132</v>
      </c>
      <c r="C17" s="74" t="s">
        <v>83</v>
      </c>
      <c r="D17" s="75"/>
      <c r="E17" s="75"/>
      <c r="F17" s="75"/>
      <c r="G17" s="75">
        <v>27500</v>
      </c>
      <c r="H17" s="75">
        <v>23800</v>
      </c>
      <c r="I17" s="75">
        <v>20179.61</v>
      </c>
      <c r="J17" s="198"/>
      <c r="K17" s="198"/>
      <c r="L17" s="198"/>
      <c r="M17" s="198"/>
      <c r="N17" s="199">
        <f t="shared" si="5"/>
        <v>0.86545454545454548</v>
      </c>
      <c r="O17" s="199"/>
      <c r="P17" s="199">
        <f t="shared" si="6"/>
        <v>0.73380400000000001</v>
      </c>
    </row>
    <row r="18" spans="1:16">
      <c r="A18" s="74" t="s">
        <v>131</v>
      </c>
      <c r="B18" s="74" t="s">
        <v>132</v>
      </c>
      <c r="C18" s="74" t="s">
        <v>104</v>
      </c>
      <c r="D18" s="75"/>
      <c r="E18" s="75"/>
      <c r="F18" s="75"/>
      <c r="G18" s="75">
        <v>136646</v>
      </c>
      <c r="H18" s="75">
        <v>124908.12</v>
      </c>
      <c r="I18" s="75">
        <v>112812.66</v>
      </c>
      <c r="J18" s="198"/>
      <c r="K18" s="198"/>
      <c r="L18" s="198"/>
      <c r="M18" s="198"/>
      <c r="N18" s="199">
        <f t="shared" si="5"/>
        <v>0.91410008342724991</v>
      </c>
      <c r="O18" s="199"/>
      <c r="P18" s="199">
        <f t="shared" si="6"/>
        <v>0.82558333211363677</v>
      </c>
    </row>
    <row r="19" spans="1:16">
      <c r="A19" s="74" t="s">
        <v>131</v>
      </c>
      <c r="B19" s="74" t="s">
        <v>132</v>
      </c>
      <c r="C19" s="74" t="s">
        <v>105</v>
      </c>
      <c r="D19" s="75">
        <v>187996</v>
      </c>
      <c r="E19" s="75">
        <v>157294.51</v>
      </c>
      <c r="F19" s="75">
        <v>140744.15</v>
      </c>
      <c r="G19" s="75">
        <v>169106</v>
      </c>
      <c r="H19" s="75">
        <v>210790.55</v>
      </c>
      <c r="I19" s="75">
        <v>188893.28</v>
      </c>
      <c r="J19" s="198">
        <f t="shared" si="0"/>
        <v>-10.048086129492116</v>
      </c>
      <c r="K19" s="198">
        <f t="shared" si="1"/>
        <v>34.010112622493928</v>
      </c>
      <c r="L19" s="198">
        <f t="shared" si="2"/>
        <v>34.21039524555728</v>
      </c>
      <c r="M19" s="199">
        <f t="shared" si="3"/>
        <v>0.83669072746228645</v>
      </c>
      <c r="N19" s="199">
        <f t="shared" si="5"/>
        <v>1.2464995328373918</v>
      </c>
      <c r="O19" s="199">
        <f t="shared" si="4"/>
        <v>0.74865502457499089</v>
      </c>
      <c r="P19" s="199">
        <f t="shared" si="6"/>
        <v>1.1170111054604803</v>
      </c>
    </row>
    <row r="20" spans="1:16">
      <c r="A20" s="74" t="s">
        <v>131</v>
      </c>
      <c r="B20" s="74" t="s">
        <v>132</v>
      </c>
      <c r="C20" s="74" t="s">
        <v>135</v>
      </c>
      <c r="D20" s="75">
        <v>157700</v>
      </c>
      <c r="E20" s="75">
        <v>80255</v>
      </c>
      <c r="F20" s="75">
        <v>71248.039999999994</v>
      </c>
      <c r="G20" s="75"/>
      <c r="H20" s="75"/>
      <c r="I20" s="75"/>
      <c r="J20" s="198">
        <f t="shared" si="0"/>
        <v>-100</v>
      </c>
      <c r="K20" s="198">
        <f t="shared" si="1"/>
        <v>-100</v>
      </c>
      <c r="L20" s="198">
        <f t="shared" si="2"/>
        <v>-100</v>
      </c>
      <c r="M20" s="199">
        <f t="shared" si="3"/>
        <v>0.50890932149651236</v>
      </c>
      <c r="N20" s="199"/>
      <c r="O20" s="199">
        <f t="shared" si="4"/>
        <v>0.4517948002536461</v>
      </c>
      <c r="P20" s="199"/>
    </row>
    <row r="21" spans="1:16">
      <c r="A21" s="74" t="s">
        <v>131</v>
      </c>
      <c r="B21" s="74" t="s">
        <v>132</v>
      </c>
      <c r="C21" s="74" t="s">
        <v>832</v>
      </c>
      <c r="D21" s="75"/>
      <c r="E21" s="75"/>
      <c r="F21" s="75"/>
      <c r="G21" s="75">
        <v>53784</v>
      </c>
      <c r="H21" s="75">
        <v>45178.559999999998</v>
      </c>
      <c r="I21" s="75">
        <v>40459.79</v>
      </c>
      <c r="J21" s="198"/>
      <c r="K21" s="198"/>
      <c r="L21" s="198"/>
      <c r="M21" s="198"/>
      <c r="N21" s="199">
        <f t="shared" si="5"/>
        <v>0.84</v>
      </c>
      <c r="O21" s="199"/>
      <c r="P21" s="199">
        <f t="shared" si="6"/>
        <v>0.75226442808270122</v>
      </c>
    </row>
    <row r="22" spans="1:16">
      <c r="A22" s="74" t="s">
        <v>131</v>
      </c>
      <c r="B22" s="74" t="s">
        <v>132</v>
      </c>
      <c r="C22" s="74" t="s">
        <v>121</v>
      </c>
      <c r="D22" s="75"/>
      <c r="E22" s="75"/>
      <c r="F22" s="75"/>
      <c r="G22" s="75">
        <v>20900</v>
      </c>
      <c r="H22" s="75">
        <v>27797</v>
      </c>
      <c r="I22" s="75">
        <v>26419.21</v>
      </c>
      <c r="J22" s="198"/>
      <c r="K22" s="198"/>
      <c r="L22" s="198"/>
      <c r="M22" s="198"/>
      <c r="N22" s="199">
        <f t="shared" si="5"/>
        <v>1.33</v>
      </c>
      <c r="O22" s="199"/>
      <c r="P22" s="199">
        <f t="shared" si="6"/>
        <v>1.2640770334928229</v>
      </c>
    </row>
    <row r="23" spans="1:16">
      <c r="A23" s="74" t="s">
        <v>131</v>
      </c>
      <c r="B23" s="74" t="s">
        <v>132</v>
      </c>
      <c r="C23" s="74" t="s">
        <v>45</v>
      </c>
      <c r="D23" s="75">
        <v>6636779.7999999998</v>
      </c>
      <c r="E23" s="75">
        <v>8427506.4000000004</v>
      </c>
      <c r="F23" s="75">
        <v>7542114.3799999999</v>
      </c>
      <c r="G23" s="75">
        <v>13216125.289999999</v>
      </c>
      <c r="H23" s="75">
        <v>19528468.02</v>
      </c>
      <c r="I23" s="75">
        <v>17204163.710000001</v>
      </c>
      <c r="J23" s="198">
        <f t="shared" si="0"/>
        <v>99.134605761667714</v>
      </c>
      <c r="K23" s="198">
        <f t="shared" si="1"/>
        <v>131.72296873010976</v>
      </c>
      <c r="L23" s="198">
        <f t="shared" si="2"/>
        <v>128.10796605818649</v>
      </c>
      <c r="M23" s="199">
        <f t="shared" si="3"/>
        <v>1.2698185948552942</v>
      </c>
      <c r="N23" s="199">
        <f t="shared" si="5"/>
        <v>1.477624310566747</v>
      </c>
      <c r="O23" s="199">
        <f t="shared" si="4"/>
        <v>1.1364117248548762</v>
      </c>
      <c r="P23" s="199">
        <f t="shared" si="6"/>
        <v>1.3017554943291554</v>
      </c>
    </row>
    <row r="24" spans="1:16">
      <c r="A24" s="74" t="s">
        <v>131</v>
      </c>
      <c r="B24" s="74" t="s">
        <v>132</v>
      </c>
      <c r="C24" s="74" t="s">
        <v>56</v>
      </c>
      <c r="D24" s="75"/>
      <c r="E24" s="75"/>
      <c r="F24" s="75"/>
      <c r="G24" s="75">
        <v>13000.6</v>
      </c>
      <c r="H24" s="75">
        <v>20475.599999999999</v>
      </c>
      <c r="I24" s="75">
        <v>17379.62</v>
      </c>
      <c r="J24" s="198"/>
      <c r="K24" s="198"/>
      <c r="L24" s="198"/>
      <c r="M24" s="198"/>
      <c r="N24" s="199">
        <f t="shared" si="5"/>
        <v>1.574973462763257</v>
      </c>
      <c r="O24" s="199"/>
      <c r="P24" s="199">
        <f t="shared" si="6"/>
        <v>1.3368321462086363</v>
      </c>
    </row>
    <row r="25" spans="1:16">
      <c r="A25" s="74" t="s">
        <v>131</v>
      </c>
      <c r="B25" s="74" t="s">
        <v>132</v>
      </c>
      <c r="C25" s="74" t="s">
        <v>61</v>
      </c>
      <c r="D25" s="75">
        <v>239263</v>
      </c>
      <c r="E25" s="75">
        <v>340114.15</v>
      </c>
      <c r="F25" s="75">
        <v>308350.94</v>
      </c>
      <c r="G25" s="75">
        <v>434701.65</v>
      </c>
      <c r="H25" s="75">
        <v>688991.05</v>
      </c>
      <c r="I25" s="75">
        <v>598331.14</v>
      </c>
      <c r="J25" s="198">
        <f t="shared" si="0"/>
        <v>81.683607578271619</v>
      </c>
      <c r="K25" s="198">
        <f t="shared" si="1"/>
        <v>102.57641441851213</v>
      </c>
      <c r="L25" s="198">
        <f t="shared" si="2"/>
        <v>94.042262365083104</v>
      </c>
      <c r="M25" s="199">
        <f t="shared" si="3"/>
        <v>1.4215075042944376</v>
      </c>
      <c r="N25" s="199">
        <f t="shared" si="5"/>
        <v>1.5849745451851862</v>
      </c>
      <c r="O25" s="199">
        <f t="shared" si="4"/>
        <v>1.2887531294015373</v>
      </c>
      <c r="P25" s="199">
        <f t="shared" si="6"/>
        <v>1.3764179178984022</v>
      </c>
    </row>
    <row r="26" spans="1:16">
      <c r="A26" s="74" t="s">
        <v>131</v>
      </c>
      <c r="B26" s="74" t="s">
        <v>132</v>
      </c>
      <c r="C26" s="74" t="s">
        <v>106</v>
      </c>
      <c r="D26" s="75">
        <v>4198814</v>
      </c>
      <c r="E26" s="75">
        <v>2303066.73</v>
      </c>
      <c r="F26" s="75">
        <v>2068263.27</v>
      </c>
      <c r="G26" s="75">
        <v>7935096</v>
      </c>
      <c r="H26" s="75">
        <v>7173957.5099999998</v>
      </c>
      <c r="I26" s="75">
        <v>6470034.6600000001</v>
      </c>
      <c r="J26" s="198">
        <f t="shared" si="0"/>
        <v>88.98422268764466</v>
      </c>
      <c r="K26" s="198">
        <f t="shared" si="1"/>
        <v>211.49585969660546</v>
      </c>
      <c r="L26" s="198">
        <f t="shared" si="2"/>
        <v>212.82452064238421</v>
      </c>
      <c r="M26" s="199">
        <f t="shared" si="3"/>
        <v>0.54850410854112608</v>
      </c>
      <c r="N26" s="199">
        <f t="shared" si="5"/>
        <v>0.90407948561680918</v>
      </c>
      <c r="O26" s="199">
        <f t="shared" si="4"/>
        <v>0.49258273169518824</v>
      </c>
      <c r="P26" s="199">
        <f t="shared" si="6"/>
        <v>0.81536942464212159</v>
      </c>
    </row>
    <row r="27" spans="1:16">
      <c r="A27" s="74" t="s">
        <v>131</v>
      </c>
      <c r="B27" s="74" t="s">
        <v>132</v>
      </c>
      <c r="C27" s="74" t="s">
        <v>92</v>
      </c>
      <c r="D27" s="75">
        <v>875572</v>
      </c>
      <c r="E27" s="75">
        <v>505554.32</v>
      </c>
      <c r="F27" s="75">
        <v>456541.19</v>
      </c>
      <c r="G27" s="75">
        <v>2169090</v>
      </c>
      <c r="H27" s="75">
        <v>1796228.44</v>
      </c>
      <c r="I27" s="75">
        <v>1646825.68</v>
      </c>
      <c r="J27" s="198">
        <f t="shared" si="0"/>
        <v>147.73405271068512</v>
      </c>
      <c r="K27" s="198">
        <f t="shared" si="1"/>
        <v>255.29880152146654</v>
      </c>
      <c r="L27" s="198">
        <f t="shared" si="2"/>
        <v>260.71787520420668</v>
      </c>
      <c r="M27" s="199">
        <f t="shared" si="3"/>
        <v>0.57739891179708813</v>
      </c>
      <c r="N27" s="199">
        <f t="shared" si="5"/>
        <v>0.82810231018537728</v>
      </c>
      <c r="O27" s="199">
        <f t="shared" si="4"/>
        <v>0.52142049997030515</v>
      </c>
      <c r="P27" s="199">
        <f t="shared" si="6"/>
        <v>0.75922422767151199</v>
      </c>
    </row>
    <row r="28" spans="1:16">
      <c r="A28" s="74" t="s">
        <v>131</v>
      </c>
      <c r="B28" s="74" t="s">
        <v>132</v>
      </c>
      <c r="C28" s="74" t="s">
        <v>101</v>
      </c>
      <c r="D28" s="75">
        <v>100568</v>
      </c>
      <c r="E28" s="75">
        <v>144554.76</v>
      </c>
      <c r="F28" s="75">
        <v>131327.35999999999</v>
      </c>
      <c r="G28" s="75">
        <v>114087</v>
      </c>
      <c r="H28" s="75">
        <v>170224.75</v>
      </c>
      <c r="I28" s="75">
        <v>155897.71</v>
      </c>
      <c r="J28" s="198">
        <f t="shared" si="0"/>
        <v>13.442645772014956</v>
      </c>
      <c r="K28" s="198">
        <f t="shared" si="1"/>
        <v>17.757969367456312</v>
      </c>
      <c r="L28" s="198">
        <f t="shared" si="2"/>
        <v>18.70923926286191</v>
      </c>
      <c r="M28" s="199">
        <f t="shared" si="3"/>
        <v>1.4373832630657863</v>
      </c>
      <c r="N28" s="199">
        <f t="shared" si="5"/>
        <v>1.4920608833609439</v>
      </c>
      <c r="O28" s="199">
        <f t="shared" si="4"/>
        <v>1.3058563360114548</v>
      </c>
      <c r="P28" s="199">
        <f t="shared" si="6"/>
        <v>1.3664809312191573</v>
      </c>
    </row>
    <row r="29" spans="1:16">
      <c r="A29" s="74" t="s">
        <v>131</v>
      </c>
      <c r="B29" s="74" t="s">
        <v>132</v>
      </c>
      <c r="C29" s="74" t="s">
        <v>49</v>
      </c>
      <c r="D29" s="75"/>
      <c r="E29" s="75"/>
      <c r="F29" s="75"/>
      <c r="G29" s="75">
        <v>38349</v>
      </c>
      <c r="H29" s="75">
        <v>53092.98</v>
      </c>
      <c r="I29" s="75">
        <v>48795.59</v>
      </c>
      <c r="J29" s="198"/>
      <c r="K29" s="198"/>
      <c r="L29" s="198"/>
      <c r="M29" s="198"/>
      <c r="N29" s="199">
        <f t="shared" si="5"/>
        <v>1.384468434639756</v>
      </c>
      <c r="O29" s="199"/>
      <c r="P29" s="199">
        <f t="shared" si="6"/>
        <v>1.2724084069988786</v>
      </c>
    </row>
    <row r="30" spans="1:16">
      <c r="A30" s="74" t="s">
        <v>131</v>
      </c>
      <c r="B30" s="74" t="s">
        <v>132</v>
      </c>
      <c r="C30" s="74" t="s">
        <v>112</v>
      </c>
      <c r="D30" s="75">
        <v>373210</v>
      </c>
      <c r="E30" s="75">
        <v>201707.45</v>
      </c>
      <c r="F30" s="75">
        <v>182399.37</v>
      </c>
      <c r="G30" s="75"/>
      <c r="H30" s="75"/>
      <c r="I30" s="75"/>
      <c r="J30" s="198">
        <f t="shared" si="0"/>
        <v>-100</v>
      </c>
      <c r="K30" s="198">
        <f t="shared" si="1"/>
        <v>-100</v>
      </c>
      <c r="L30" s="198">
        <f t="shared" si="2"/>
        <v>-100</v>
      </c>
      <c r="M30" s="199">
        <f t="shared" si="3"/>
        <v>0.54046635942230914</v>
      </c>
      <c r="N30" s="199"/>
      <c r="O30" s="199">
        <f t="shared" si="4"/>
        <v>0.488731196913266</v>
      </c>
      <c r="P30" s="199"/>
    </row>
    <row r="31" spans="1:16">
      <c r="A31" s="74" t="s">
        <v>131</v>
      </c>
      <c r="B31" s="74" t="s">
        <v>132</v>
      </c>
      <c r="C31" s="74" t="s">
        <v>84</v>
      </c>
      <c r="D31" s="75">
        <v>958721</v>
      </c>
      <c r="E31" s="75">
        <v>1344563.47</v>
      </c>
      <c r="F31" s="75">
        <v>1204080.9099999999</v>
      </c>
      <c r="G31" s="75">
        <v>300000</v>
      </c>
      <c r="H31" s="75">
        <v>490800</v>
      </c>
      <c r="I31" s="75">
        <v>432056.2</v>
      </c>
      <c r="J31" s="198">
        <f t="shared" si="0"/>
        <v>-68.708310342633567</v>
      </c>
      <c r="K31" s="198">
        <f t="shared" si="1"/>
        <v>-63.497446498379134</v>
      </c>
      <c r="L31" s="198">
        <f t="shared" si="2"/>
        <v>-64.117344905003108</v>
      </c>
      <c r="M31" s="199">
        <f t="shared" si="3"/>
        <v>1.4024554275957239</v>
      </c>
      <c r="N31" s="199">
        <f t="shared" si="5"/>
        <v>1.6359999999999999</v>
      </c>
      <c r="O31" s="199">
        <f t="shared" si="4"/>
        <v>1.2559242052693118</v>
      </c>
      <c r="P31" s="199">
        <f t="shared" si="6"/>
        <v>1.4401873333333333</v>
      </c>
    </row>
    <row r="32" spans="1:16">
      <c r="A32" s="74" t="s">
        <v>131</v>
      </c>
      <c r="B32" s="74" t="s">
        <v>132</v>
      </c>
      <c r="C32" s="74" t="s">
        <v>600</v>
      </c>
      <c r="D32" s="75">
        <v>122396</v>
      </c>
      <c r="E32" s="75">
        <v>169720.03</v>
      </c>
      <c r="F32" s="75">
        <v>151686.91</v>
      </c>
      <c r="G32" s="75">
        <v>48476</v>
      </c>
      <c r="H32" s="75">
        <v>66077.69</v>
      </c>
      <c r="I32" s="75">
        <v>62217.32</v>
      </c>
      <c r="J32" s="198">
        <f t="shared" si="0"/>
        <v>-60.394130527141407</v>
      </c>
      <c r="K32" s="198">
        <f t="shared" si="1"/>
        <v>-61.066651944381583</v>
      </c>
      <c r="L32" s="198">
        <f t="shared" si="2"/>
        <v>-58.983065842662363</v>
      </c>
      <c r="M32" s="199">
        <f t="shared" si="3"/>
        <v>1.386646867544691</v>
      </c>
      <c r="N32" s="199">
        <f t="shared" si="5"/>
        <v>1.3631011222048024</v>
      </c>
      <c r="O32" s="199">
        <f t="shared" si="4"/>
        <v>1.2393126409359783</v>
      </c>
      <c r="P32" s="199">
        <f t="shared" si="6"/>
        <v>1.2834664576285173</v>
      </c>
    </row>
    <row r="33" spans="1:16">
      <c r="A33" s="74" t="s">
        <v>131</v>
      </c>
      <c r="B33" s="74" t="s">
        <v>132</v>
      </c>
      <c r="C33" s="74" t="s">
        <v>585</v>
      </c>
      <c r="D33" s="75">
        <v>23170</v>
      </c>
      <c r="E33" s="75">
        <v>42541.21</v>
      </c>
      <c r="F33" s="75">
        <v>38185.599999999999</v>
      </c>
      <c r="G33" s="75">
        <v>15648.33</v>
      </c>
      <c r="H33" s="75">
        <v>32870.300000000003</v>
      </c>
      <c r="I33" s="75">
        <v>29976.68</v>
      </c>
      <c r="J33" s="198">
        <f t="shared" si="0"/>
        <v>-32.462969356927061</v>
      </c>
      <c r="K33" s="198">
        <f t="shared" si="1"/>
        <v>-22.733039328218442</v>
      </c>
      <c r="L33" s="198">
        <f t="shared" si="2"/>
        <v>-21.497423112377437</v>
      </c>
      <c r="M33" s="199">
        <f t="shared" si="3"/>
        <v>1.8360470435908502</v>
      </c>
      <c r="N33" s="199">
        <f t="shared" si="5"/>
        <v>2.100562807660626</v>
      </c>
      <c r="O33" s="199">
        <f t="shared" si="4"/>
        <v>1.6480621493310315</v>
      </c>
      <c r="P33" s="199">
        <f t="shared" si="6"/>
        <v>1.9156472288097197</v>
      </c>
    </row>
    <row r="34" spans="1:16">
      <c r="A34" s="74" t="s">
        <v>131</v>
      </c>
      <c r="B34" s="74" t="s">
        <v>132</v>
      </c>
      <c r="C34" s="74" t="s">
        <v>601</v>
      </c>
      <c r="D34" s="75">
        <v>26000</v>
      </c>
      <c r="E34" s="75">
        <v>14950</v>
      </c>
      <c r="F34" s="75">
        <v>13252.78</v>
      </c>
      <c r="G34" s="75"/>
      <c r="H34" s="75"/>
      <c r="I34" s="75"/>
      <c r="J34" s="198">
        <f t="shared" si="0"/>
        <v>-100</v>
      </c>
      <c r="K34" s="198">
        <f t="shared" si="1"/>
        <v>-100</v>
      </c>
      <c r="L34" s="198">
        <f t="shared" si="2"/>
        <v>-100</v>
      </c>
      <c r="M34" s="199">
        <f t="shared" si="3"/>
        <v>0.57499999999999996</v>
      </c>
      <c r="N34" s="199"/>
      <c r="O34" s="199">
        <f t="shared" si="4"/>
        <v>0.50972230769230775</v>
      </c>
      <c r="P34" s="199"/>
    </row>
    <row r="35" spans="1:16">
      <c r="A35" s="74" t="s">
        <v>131</v>
      </c>
      <c r="B35" s="74" t="s">
        <v>132</v>
      </c>
      <c r="C35" s="74" t="s">
        <v>835</v>
      </c>
      <c r="D35" s="75"/>
      <c r="E35" s="75"/>
      <c r="F35" s="75"/>
      <c r="G35" s="75">
        <v>26000</v>
      </c>
      <c r="H35" s="75">
        <v>24700</v>
      </c>
      <c r="I35" s="75">
        <v>22727.119999999999</v>
      </c>
      <c r="J35" s="198"/>
      <c r="K35" s="198"/>
      <c r="L35" s="198"/>
      <c r="M35" s="198"/>
      <c r="N35" s="199">
        <f t="shared" si="5"/>
        <v>0.95</v>
      </c>
      <c r="O35" s="199"/>
      <c r="P35" s="199">
        <f t="shared" si="6"/>
        <v>0.87412000000000001</v>
      </c>
    </row>
    <row r="36" spans="1:16">
      <c r="A36" s="74" t="s">
        <v>131</v>
      </c>
      <c r="B36" s="74" t="s">
        <v>132</v>
      </c>
      <c r="C36" s="74" t="s">
        <v>855</v>
      </c>
      <c r="D36" s="75">
        <v>26000</v>
      </c>
      <c r="E36" s="75">
        <v>39000</v>
      </c>
      <c r="F36" s="75">
        <v>35073.01</v>
      </c>
      <c r="G36" s="75"/>
      <c r="H36" s="75"/>
      <c r="I36" s="75"/>
      <c r="J36" s="198">
        <f t="shared" si="0"/>
        <v>-100</v>
      </c>
      <c r="K36" s="198">
        <f t="shared" si="1"/>
        <v>-100</v>
      </c>
      <c r="L36" s="198">
        <f t="shared" si="2"/>
        <v>-100</v>
      </c>
      <c r="M36" s="199">
        <f t="shared" si="3"/>
        <v>1.5</v>
      </c>
      <c r="N36" s="199"/>
      <c r="O36" s="199">
        <f t="shared" si="4"/>
        <v>1.3489619230769232</v>
      </c>
      <c r="P36" s="199"/>
    </row>
    <row r="37" spans="1:16">
      <c r="A37" s="74" t="s">
        <v>131</v>
      </c>
      <c r="B37" s="74" t="s">
        <v>132</v>
      </c>
      <c r="C37" s="74" t="s">
        <v>169</v>
      </c>
      <c r="D37" s="75">
        <v>91952</v>
      </c>
      <c r="E37" s="75">
        <v>118957.33</v>
      </c>
      <c r="F37" s="75">
        <v>106867.43</v>
      </c>
      <c r="G37" s="75">
        <v>291446.40000000002</v>
      </c>
      <c r="H37" s="75">
        <v>429172.88</v>
      </c>
      <c r="I37" s="75">
        <v>381021.03</v>
      </c>
      <c r="J37" s="198">
        <f t="shared" si="0"/>
        <v>216.95493300852624</v>
      </c>
      <c r="K37" s="198">
        <f t="shared" si="1"/>
        <v>260.77884397707987</v>
      </c>
      <c r="L37" s="198">
        <f t="shared" si="2"/>
        <v>256.53615886524085</v>
      </c>
      <c r="M37" s="199">
        <f t="shared" si="3"/>
        <v>1.2936894249173483</v>
      </c>
      <c r="N37" s="199">
        <f t="shared" si="5"/>
        <v>1.4725619530726746</v>
      </c>
      <c r="O37" s="199">
        <f t="shared" si="4"/>
        <v>1.1622088698451365</v>
      </c>
      <c r="P37" s="199">
        <f t="shared" si="6"/>
        <v>1.3073451241806384</v>
      </c>
    </row>
    <row r="38" spans="1:16">
      <c r="A38" s="74" t="s">
        <v>131</v>
      </c>
      <c r="B38" s="74" t="s">
        <v>132</v>
      </c>
      <c r="C38" s="74" t="s">
        <v>48</v>
      </c>
      <c r="D38" s="75">
        <v>278107</v>
      </c>
      <c r="E38" s="75">
        <v>423746.82</v>
      </c>
      <c r="F38" s="75">
        <v>374800.31</v>
      </c>
      <c r="G38" s="75">
        <v>42241</v>
      </c>
      <c r="H38" s="75">
        <v>61840.55</v>
      </c>
      <c r="I38" s="75">
        <v>58120.14</v>
      </c>
      <c r="J38" s="198">
        <f t="shared" si="0"/>
        <v>-84.811241716317824</v>
      </c>
      <c r="K38" s="198">
        <f t="shared" si="1"/>
        <v>-85.406250364309514</v>
      </c>
      <c r="L38" s="198">
        <f t="shared" si="2"/>
        <v>-84.493038439589341</v>
      </c>
      <c r="M38" s="199">
        <f t="shared" si="3"/>
        <v>1.523682683283772</v>
      </c>
      <c r="N38" s="199">
        <f t="shared" si="5"/>
        <v>1.4639935134111408</v>
      </c>
      <c r="O38" s="199">
        <f t="shared" si="4"/>
        <v>1.3476838411115146</v>
      </c>
      <c r="P38" s="199">
        <f t="shared" si="6"/>
        <v>1.3759177102814801</v>
      </c>
    </row>
    <row r="39" spans="1:16">
      <c r="A39" s="74" t="s">
        <v>131</v>
      </c>
      <c r="B39" s="74" t="s">
        <v>132</v>
      </c>
      <c r="C39" s="74" t="s">
        <v>58</v>
      </c>
      <c r="D39" s="75"/>
      <c r="E39" s="75"/>
      <c r="F39" s="75"/>
      <c r="G39" s="75">
        <v>20993</v>
      </c>
      <c r="H39" s="75">
        <v>26376.22</v>
      </c>
      <c r="I39" s="75">
        <v>24679.49</v>
      </c>
      <c r="J39" s="198"/>
      <c r="K39" s="198"/>
      <c r="L39" s="198"/>
      <c r="M39" s="198"/>
      <c r="N39" s="199">
        <f t="shared" si="5"/>
        <v>1.2564292859524604</v>
      </c>
      <c r="O39" s="199"/>
      <c r="P39" s="199">
        <f t="shared" si="6"/>
        <v>1.1756056780831707</v>
      </c>
    </row>
    <row r="40" spans="1:16">
      <c r="A40" s="74" t="s">
        <v>131</v>
      </c>
      <c r="B40" s="74" t="s">
        <v>132</v>
      </c>
      <c r="C40" s="74" t="s">
        <v>82</v>
      </c>
      <c r="D40" s="75"/>
      <c r="E40" s="75"/>
      <c r="F40" s="75"/>
      <c r="G40" s="75">
        <v>43005</v>
      </c>
      <c r="H40" s="75">
        <v>76227.11</v>
      </c>
      <c r="I40" s="75">
        <v>71667.61</v>
      </c>
      <c r="J40" s="198"/>
      <c r="K40" s="198"/>
      <c r="L40" s="198"/>
      <c r="M40" s="198"/>
      <c r="N40" s="199">
        <f t="shared" si="5"/>
        <v>1.7725173816998023</v>
      </c>
      <c r="O40" s="199"/>
      <c r="P40" s="199">
        <f t="shared" si="6"/>
        <v>1.6664948261830019</v>
      </c>
    </row>
    <row r="41" spans="1:16">
      <c r="A41" s="74" t="s">
        <v>131</v>
      </c>
      <c r="B41" s="74" t="s">
        <v>132</v>
      </c>
      <c r="C41" s="74" t="s">
        <v>107</v>
      </c>
      <c r="D41" s="75">
        <v>749903</v>
      </c>
      <c r="E41" s="75">
        <v>1138851.93</v>
      </c>
      <c r="F41" s="75">
        <v>1024693.03</v>
      </c>
      <c r="G41" s="75">
        <v>700149</v>
      </c>
      <c r="H41" s="75">
        <v>1069365.04</v>
      </c>
      <c r="I41" s="75">
        <v>970611.39</v>
      </c>
      <c r="J41" s="198">
        <f t="shared" si="0"/>
        <v>-6.6347247577353334</v>
      </c>
      <c r="K41" s="198">
        <f t="shared" si="1"/>
        <v>-6.1014859060738393</v>
      </c>
      <c r="L41" s="198">
        <f t="shared" si="2"/>
        <v>-5.2778381834021078</v>
      </c>
      <c r="M41" s="199">
        <f t="shared" si="3"/>
        <v>1.5186656540912624</v>
      </c>
      <c r="N41" s="199">
        <f t="shared" si="5"/>
        <v>1.527339237790813</v>
      </c>
      <c r="O41" s="199">
        <f t="shared" si="4"/>
        <v>1.3664340988101129</v>
      </c>
      <c r="P41" s="199">
        <f t="shared" si="6"/>
        <v>1.3862926177142294</v>
      </c>
    </row>
    <row r="42" spans="1:16">
      <c r="A42" s="74" t="s">
        <v>131</v>
      </c>
      <c r="B42" s="74" t="s">
        <v>132</v>
      </c>
      <c r="C42" s="74" t="s">
        <v>144</v>
      </c>
      <c r="D42" s="75">
        <v>26302</v>
      </c>
      <c r="E42" s="75">
        <v>13151</v>
      </c>
      <c r="F42" s="75">
        <v>11658.02</v>
      </c>
      <c r="G42" s="75"/>
      <c r="H42" s="75"/>
      <c r="I42" s="75"/>
      <c r="J42" s="198">
        <f t="shared" si="0"/>
        <v>-100</v>
      </c>
      <c r="K42" s="198">
        <f t="shared" si="1"/>
        <v>-100</v>
      </c>
      <c r="L42" s="198">
        <f t="shared" si="2"/>
        <v>-100</v>
      </c>
      <c r="M42" s="199">
        <f t="shared" si="3"/>
        <v>0.5</v>
      </c>
      <c r="N42" s="199"/>
      <c r="O42" s="199">
        <f t="shared" si="4"/>
        <v>0.44323701619648698</v>
      </c>
      <c r="P42" s="199"/>
    </row>
    <row r="43" spans="1:16">
      <c r="A43" s="74" t="s">
        <v>136</v>
      </c>
      <c r="B43" s="74" t="s">
        <v>137</v>
      </c>
      <c r="C43" s="74" t="s">
        <v>59</v>
      </c>
      <c r="D43" s="75"/>
      <c r="E43" s="75"/>
      <c r="F43" s="75"/>
      <c r="G43" s="75">
        <v>1000</v>
      </c>
      <c r="H43" s="75">
        <v>2169.27</v>
      </c>
      <c r="I43" s="75">
        <v>2023.44</v>
      </c>
      <c r="J43" s="198"/>
      <c r="K43" s="198"/>
      <c r="L43" s="198"/>
      <c r="M43" s="198"/>
      <c r="N43" s="199">
        <f t="shared" si="5"/>
        <v>2.16927</v>
      </c>
      <c r="O43" s="199"/>
      <c r="P43" s="199">
        <f t="shared" si="6"/>
        <v>2.0234399999999999</v>
      </c>
    </row>
    <row r="44" spans="1:16">
      <c r="A44" s="74" t="s">
        <v>136</v>
      </c>
      <c r="B44" s="74" t="s">
        <v>137</v>
      </c>
      <c r="C44" s="74" t="s">
        <v>134</v>
      </c>
      <c r="D44" s="75">
        <v>600</v>
      </c>
      <c r="E44" s="75">
        <v>5.49</v>
      </c>
      <c r="F44" s="75">
        <v>4.97</v>
      </c>
      <c r="G44" s="75">
        <v>41000</v>
      </c>
      <c r="H44" s="75">
        <v>85173.08</v>
      </c>
      <c r="I44" s="75">
        <v>79835.12</v>
      </c>
      <c r="J44" s="198">
        <f t="shared" si="0"/>
        <v>6733.333333333333</v>
      </c>
      <c r="K44" s="198">
        <f t="shared" si="1"/>
        <v>1551322.2222222222</v>
      </c>
      <c r="L44" s="198">
        <f t="shared" si="2"/>
        <v>1606240.4426559354</v>
      </c>
      <c r="M44" s="199">
        <f t="shared" si="3"/>
        <v>9.1500000000000001E-3</v>
      </c>
      <c r="N44" s="199">
        <f t="shared" si="5"/>
        <v>2.0773921951219512</v>
      </c>
      <c r="O44" s="199">
        <f t="shared" si="4"/>
        <v>8.2833333333333335E-3</v>
      </c>
      <c r="P44" s="199">
        <f t="shared" si="6"/>
        <v>1.9471980487804876</v>
      </c>
    </row>
    <row r="45" spans="1:16">
      <c r="A45" s="74" t="s">
        <v>136</v>
      </c>
      <c r="B45" s="74" t="s">
        <v>137</v>
      </c>
      <c r="C45" s="74" t="s">
        <v>45</v>
      </c>
      <c r="D45" s="75">
        <v>21590.95</v>
      </c>
      <c r="E45" s="75">
        <v>108662.23</v>
      </c>
      <c r="F45" s="75">
        <v>97180.54</v>
      </c>
      <c r="G45" s="75">
        <v>33375.08</v>
      </c>
      <c r="H45" s="75">
        <v>79140.45</v>
      </c>
      <c r="I45" s="75">
        <v>68613.86</v>
      </c>
      <c r="J45" s="198">
        <f t="shared" si="0"/>
        <v>54.579025008163143</v>
      </c>
      <c r="K45" s="198">
        <f t="shared" si="1"/>
        <v>-27.168391445675283</v>
      </c>
      <c r="L45" s="198">
        <f t="shared" si="2"/>
        <v>-29.395473620541718</v>
      </c>
      <c r="M45" s="199">
        <f t="shared" si="3"/>
        <v>5.0327674326511795</v>
      </c>
      <c r="N45" s="199">
        <f t="shared" si="5"/>
        <v>2.3712437543220868</v>
      </c>
      <c r="O45" s="199">
        <f t="shared" si="4"/>
        <v>4.5009849033970246</v>
      </c>
      <c r="P45" s="199">
        <f t="shared" si="6"/>
        <v>2.0558410646506315</v>
      </c>
    </row>
    <row r="46" spans="1:16">
      <c r="A46" s="74" t="s">
        <v>136</v>
      </c>
      <c r="B46" s="74" t="s">
        <v>137</v>
      </c>
      <c r="C46" s="74" t="s">
        <v>61</v>
      </c>
      <c r="D46" s="75">
        <v>99.09</v>
      </c>
      <c r="E46" s="75">
        <v>0.89</v>
      </c>
      <c r="F46" s="75">
        <v>0.8</v>
      </c>
      <c r="G46" s="75">
        <v>66000</v>
      </c>
      <c r="H46" s="75">
        <v>144200</v>
      </c>
      <c r="I46" s="75">
        <v>133282.60999999999</v>
      </c>
      <c r="J46" s="198">
        <f t="shared" si="0"/>
        <v>66506.115652437176</v>
      </c>
      <c r="K46" s="198">
        <f t="shared" si="1"/>
        <v>16202147.191011233</v>
      </c>
      <c r="L46" s="198">
        <f t="shared" si="2"/>
        <v>16660226.25</v>
      </c>
      <c r="M46" s="199">
        <f t="shared" si="3"/>
        <v>8.9817337773741047E-3</v>
      </c>
      <c r="N46" s="199">
        <f t="shared" si="5"/>
        <v>2.184848484848485</v>
      </c>
      <c r="O46" s="199">
        <f t="shared" si="4"/>
        <v>8.0734685639317801E-3</v>
      </c>
      <c r="P46" s="199">
        <f t="shared" si="6"/>
        <v>2.0194334848484847</v>
      </c>
    </row>
    <row r="47" spans="1:16">
      <c r="A47" s="74" t="s">
        <v>136</v>
      </c>
      <c r="B47" s="74" t="s">
        <v>137</v>
      </c>
      <c r="C47" s="74" t="s">
        <v>151</v>
      </c>
      <c r="D47" s="75"/>
      <c r="E47" s="75"/>
      <c r="F47" s="75"/>
      <c r="G47" s="75">
        <v>5545.1</v>
      </c>
      <c r="H47" s="75">
        <v>14492.33</v>
      </c>
      <c r="I47" s="75">
        <v>13334.24</v>
      </c>
      <c r="J47" s="198"/>
      <c r="K47" s="198"/>
      <c r="L47" s="198"/>
      <c r="M47" s="198"/>
      <c r="N47" s="199">
        <f t="shared" si="5"/>
        <v>2.6135380786640456</v>
      </c>
      <c r="O47" s="199"/>
      <c r="P47" s="199">
        <f t="shared" si="6"/>
        <v>2.4046888243674593</v>
      </c>
    </row>
    <row r="48" spans="1:16">
      <c r="A48" s="74" t="s">
        <v>136</v>
      </c>
      <c r="B48" s="74" t="s">
        <v>137</v>
      </c>
      <c r="C48" s="74" t="s">
        <v>49</v>
      </c>
      <c r="D48" s="75"/>
      <c r="E48" s="75"/>
      <c r="F48" s="75"/>
      <c r="G48" s="75">
        <v>8105</v>
      </c>
      <c r="H48" s="75">
        <v>17785.560000000001</v>
      </c>
      <c r="I48" s="75">
        <v>15527.76</v>
      </c>
      <c r="J48" s="198"/>
      <c r="K48" s="198"/>
      <c r="L48" s="198"/>
      <c r="M48" s="198"/>
      <c r="N48" s="199">
        <f t="shared" si="5"/>
        <v>2.1943935842072797</v>
      </c>
      <c r="O48" s="199"/>
      <c r="P48" s="199">
        <f t="shared" si="6"/>
        <v>1.9158247995064774</v>
      </c>
    </row>
    <row r="49" spans="1:16">
      <c r="A49" s="74" t="s">
        <v>136</v>
      </c>
      <c r="B49" s="74" t="s">
        <v>137</v>
      </c>
      <c r="C49" s="74" t="s">
        <v>48</v>
      </c>
      <c r="D49" s="75"/>
      <c r="E49" s="75"/>
      <c r="F49" s="75"/>
      <c r="G49" s="75">
        <v>126080</v>
      </c>
      <c r="H49" s="75">
        <v>273260.82</v>
      </c>
      <c r="I49" s="75">
        <v>252950.93</v>
      </c>
      <c r="J49" s="198"/>
      <c r="K49" s="198"/>
      <c r="L49" s="198"/>
      <c r="M49" s="198"/>
      <c r="N49" s="199">
        <f t="shared" si="5"/>
        <v>2.1673605647208123</v>
      </c>
      <c r="O49" s="199"/>
      <c r="P49" s="199">
        <f t="shared" si="6"/>
        <v>2.0062732392131979</v>
      </c>
    </row>
    <row r="50" spans="1:16">
      <c r="A50" s="74" t="s">
        <v>136</v>
      </c>
      <c r="B50" s="74" t="s">
        <v>137</v>
      </c>
      <c r="C50" s="74" t="s">
        <v>107</v>
      </c>
      <c r="D50" s="75">
        <v>540</v>
      </c>
      <c r="E50" s="75">
        <v>4.97</v>
      </c>
      <c r="F50" s="75">
        <v>4.41</v>
      </c>
      <c r="G50" s="75">
        <v>24530</v>
      </c>
      <c r="H50" s="75">
        <v>50905.19</v>
      </c>
      <c r="I50" s="75">
        <v>47319.89</v>
      </c>
      <c r="J50" s="198">
        <f t="shared" si="0"/>
        <v>4442.5925925925922</v>
      </c>
      <c r="K50" s="198">
        <f t="shared" si="1"/>
        <v>1024149.295774648</v>
      </c>
      <c r="L50" s="198">
        <f t="shared" si="2"/>
        <v>1072913.3786848073</v>
      </c>
      <c r="M50" s="199">
        <f t="shared" si="3"/>
        <v>9.2037037037037035E-3</v>
      </c>
      <c r="N50" s="199">
        <f t="shared" si="5"/>
        <v>2.0752217692621282</v>
      </c>
      <c r="O50" s="199">
        <f t="shared" si="4"/>
        <v>8.1666666666666676E-3</v>
      </c>
      <c r="P50" s="199">
        <f t="shared" si="6"/>
        <v>1.9290619649408887</v>
      </c>
    </row>
    <row r="51" spans="1:16">
      <c r="A51" s="74" t="s">
        <v>509</v>
      </c>
      <c r="B51" s="74" t="s">
        <v>510</v>
      </c>
      <c r="C51" s="74" t="s">
        <v>151</v>
      </c>
      <c r="D51" s="75"/>
      <c r="E51" s="75"/>
      <c r="F51" s="75"/>
      <c r="G51" s="75">
        <v>1860.56</v>
      </c>
      <c r="H51" s="75">
        <v>6311.68</v>
      </c>
      <c r="I51" s="75">
        <v>5435.57</v>
      </c>
      <c r="J51" s="198"/>
      <c r="K51" s="198"/>
      <c r="L51" s="198"/>
      <c r="M51" s="198"/>
      <c r="N51" s="199">
        <f t="shared" si="5"/>
        <v>3.3923549898955154</v>
      </c>
      <c r="O51" s="199"/>
      <c r="P51" s="199">
        <f t="shared" si="6"/>
        <v>2.9214698800361183</v>
      </c>
    </row>
    <row r="52" spans="1:16">
      <c r="A52" s="74" t="s">
        <v>745</v>
      </c>
      <c r="B52" s="74" t="s">
        <v>746</v>
      </c>
      <c r="C52" s="74" t="s">
        <v>151</v>
      </c>
      <c r="D52" s="75"/>
      <c r="E52" s="75"/>
      <c r="F52" s="75"/>
      <c r="G52" s="75">
        <v>3795.32</v>
      </c>
      <c r="H52" s="75">
        <v>11757.81</v>
      </c>
      <c r="I52" s="75">
        <v>10805.22</v>
      </c>
      <c r="J52" s="198"/>
      <c r="K52" s="198"/>
      <c r="L52" s="198"/>
      <c r="M52" s="198"/>
      <c r="N52" s="199">
        <f t="shared" si="5"/>
        <v>3.097975928248474</v>
      </c>
      <c r="O52" s="199"/>
      <c r="P52" s="199">
        <f t="shared" si="6"/>
        <v>2.8469852344466338</v>
      </c>
    </row>
    <row r="53" spans="1:16">
      <c r="A53" s="74" t="s">
        <v>697</v>
      </c>
      <c r="B53" s="74" t="s">
        <v>698</v>
      </c>
      <c r="C53" s="74" t="s">
        <v>52</v>
      </c>
      <c r="D53" s="75">
        <v>37.799999999999997</v>
      </c>
      <c r="E53" s="75">
        <v>64.75</v>
      </c>
      <c r="F53" s="75">
        <v>57.83</v>
      </c>
      <c r="G53" s="75"/>
      <c r="H53" s="75"/>
      <c r="I53" s="75"/>
      <c r="J53" s="198">
        <f t="shared" si="0"/>
        <v>-100</v>
      </c>
      <c r="K53" s="198">
        <f t="shared" si="1"/>
        <v>-100</v>
      </c>
      <c r="L53" s="198">
        <f t="shared" si="2"/>
        <v>-100</v>
      </c>
      <c r="M53" s="199">
        <f t="shared" si="3"/>
        <v>1.712962962962963</v>
      </c>
      <c r="N53" s="199"/>
      <c r="O53" s="199">
        <f t="shared" si="4"/>
        <v>1.5298941798941799</v>
      </c>
      <c r="P53" s="199"/>
    </row>
    <row r="54" spans="1:16">
      <c r="A54" s="74" t="s">
        <v>697</v>
      </c>
      <c r="B54" s="74" t="s">
        <v>698</v>
      </c>
      <c r="C54" s="74" t="s">
        <v>151</v>
      </c>
      <c r="D54" s="75"/>
      <c r="E54" s="75"/>
      <c r="F54" s="75"/>
      <c r="G54" s="75">
        <v>2020.76</v>
      </c>
      <c r="H54" s="75">
        <v>4793.8599999999997</v>
      </c>
      <c r="I54" s="75">
        <v>4441.71</v>
      </c>
      <c r="J54" s="198"/>
      <c r="K54" s="198"/>
      <c r="L54" s="198"/>
      <c r="M54" s="198"/>
      <c r="N54" s="199">
        <f t="shared" si="5"/>
        <v>2.3723054692293988</v>
      </c>
      <c r="O54" s="199"/>
      <c r="P54" s="199">
        <f t="shared" si="6"/>
        <v>2.198039351531107</v>
      </c>
    </row>
    <row r="55" spans="1:16">
      <c r="A55" s="74" t="s">
        <v>747</v>
      </c>
      <c r="B55" s="74" t="s">
        <v>748</v>
      </c>
      <c r="C55" s="74" t="s">
        <v>151</v>
      </c>
      <c r="D55" s="75"/>
      <c r="E55" s="75"/>
      <c r="F55" s="75"/>
      <c r="G55" s="75">
        <v>33768.28</v>
      </c>
      <c r="H55" s="75">
        <v>81599.48</v>
      </c>
      <c r="I55" s="75">
        <v>72933.59</v>
      </c>
      <c r="J55" s="198"/>
      <c r="K55" s="198"/>
      <c r="L55" s="198"/>
      <c r="M55" s="198"/>
      <c r="N55" s="199">
        <f t="shared" si="5"/>
        <v>2.4164535475304043</v>
      </c>
      <c r="O55" s="199"/>
      <c r="P55" s="199">
        <f t="shared" si="6"/>
        <v>2.1598254338094804</v>
      </c>
    </row>
    <row r="56" spans="1:16">
      <c r="A56" s="74" t="s">
        <v>140</v>
      </c>
      <c r="B56" s="74" t="s">
        <v>141</v>
      </c>
      <c r="C56" s="74" t="s">
        <v>151</v>
      </c>
      <c r="D56" s="75"/>
      <c r="E56" s="75"/>
      <c r="F56" s="75"/>
      <c r="G56" s="75">
        <v>3830.44</v>
      </c>
      <c r="H56" s="75">
        <v>8546.51</v>
      </c>
      <c r="I56" s="75">
        <v>7671.8</v>
      </c>
      <c r="J56" s="198"/>
      <c r="K56" s="198"/>
      <c r="L56" s="198"/>
      <c r="M56" s="198"/>
      <c r="N56" s="199">
        <f t="shared" si="5"/>
        <v>2.2312084251417592</v>
      </c>
      <c r="O56" s="199"/>
      <c r="P56" s="199">
        <f t="shared" si="6"/>
        <v>2.0028508474222284</v>
      </c>
    </row>
    <row r="57" spans="1:16">
      <c r="A57" s="74" t="s">
        <v>646</v>
      </c>
      <c r="B57" s="74" t="s">
        <v>647</v>
      </c>
      <c r="C57" s="74" t="s">
        <v>52</v>
      </c>
      <c r="D57" s="75">
        <v>153.9</v>
      </c>
      <c r="E57" s="75">
        <v>215.67</v>
      </c>
      <c r="F57" s="75">
        <v>196.99</v>
      </c>
      <c r="G57" s="75"/>
      <c r="H57" s="75"/>
      <c r="I57" s="75"/>
      <c r="J57" s="198">
        <f t="shared" si="0"/>
        <v>-100</v>
      </c>
      <c r="K57" s="198">
        <f t="shared" si="1"/>
        <v>-100</v>
      </c>
      <c r="L57" s="198">
        <f t="shared" si="2"/>
        <v>-100</v>
      </c>
      <c r="M57" s="199">
        <f t="shared" si="3"/>
        <v>1.4013645224171538</v>
      </c>
      <c r="N57" s="199"/>
      <c r="O57" s="199">
        <f t="shared" si="4"/>
        <v>1.2799870045484081</v>
      </c>
      <c r="P57" s="199"/>
    </row>
    <row r="58" spans="1:16">
      <c r="A58" s="74" t="s">
        <v>646</v>
      </c>
      <c r="B58" s="74" t="s">
        <v>647</v>
      </c>
      <c r="C58" s="74" t="s">
        <v>169</v>
      </c>
      <c r="D58" s="75">
        <v>8323.56</v>
      </c>
      <c r="E58" s="75">
        <v>3329.42</v>
      </c>
      <c r="F58" s="75">
        <v>3100.78</v>
      </c>
      <c r="G58" s="75">
        <v>27583.39</v>
      </c>
      <c r="H58" s="75">
        <v>14896.02</v>
      </c>
      <c r="I58" s="75">
        <v>14165.16</v>
      </c>
      <c r="J58" s="198">
        <f t="shared" si="0"/>
        <v>231.38933341022354</v>
      </c>
      <c r="K58" s="198">
        <f t="shared" si="1"/>
        <v>347.40585447315146</v>
      </c>
      <c r="L58" s="198">
        <f t="shared" si="2"/>
        <v>356.82570192016198</v>
      </c>
      <c r="M58" s="199">
        <f t="shared" si="3"/>
        <v>0.39999951943639506</v>
      </c>
      <c r="N58" s="199">
        <f t="shared" si="5"/>
        <v>0.54003586941271542</v>
      </c>
      <c r="O58" s="199">
        <f t="shared" si="4"/>
        <v>0.37253050377482716</v>
      </c>
      <c r="P58" s="199">
        <f t="shared" si="6"/>
        <v>0.51353948880105016</v>
      </c>
    </row>
    <row r="59" spans="1:16">
      <c r="A59" s="74" t="s">
        <v>650</v>
      </c>
      <c r="B59" s="74" t="s">
        <v>651</v>
      </c>
      <c r="C59" s="74" t="s">
        <v>52</v>
      </c>
      <c r="D59" s="75">
        <v>502.2</v>
      </c>
      <c r="E59" s="75">
        <v>588.29999999999995</v>
      </c>
      <c r="F59" s="75">
        <v>537.35</v>
      </c>
      <c r="G59" s="75"/>
      <c r="H59" s="75"/>
      <c r="I59" s="75"/>
      <c r="J59" s="198">
        <f t="shared" si="0"/>
        <v>-100</v>
      </c>
      <c r="K59" s="198">
        <f t="shared" si="1"/>
        <v>-100</v>
      </c>
      <c r="L59" s="198">
        <f t="shared" si="2"/>
        <v>-100</v>
      </c>
      <c r="M59" s="199">
        <f t="shared" si="3"/>
        <v>1.1714456391875747</v>
      </c>
      <c r="N59" s="199"/>
      <c r="O59" s="199">
        <f t="shared" si="4"/>
        <v>1.0699920350457985</v>
      </c>
      <c r="P59" s="199"/>
    </row>
    <row r="60" spans="1:16">
      <c r="A60" s="74" t="s">
        <v>650</v>
      </c>
      <c r="B60" s="74" t="s">
        <v>651</v>
      </c>
      <c r="C60" s="74" t="s">
        <v>169</v>
      </c>
      <c r="D60" s="75">
        <v>7570.73</v>
      </c>
      <c r="E60" s="75">
        <v>4542.4399999999996</v>
      </c>
      <c r="F60" s="75">
        <v>4230.5</v>
      </c>
      <c r="G60" s="75">
        <v>12924.5</v>
      </c>
      <c r="H60" s="75">
        <v>9693.3700000000008</v>
      </c>
      <c r="I60" s="75">
        <v>9239.61</v>
      </c>
      <c r="J60" s="198">
        <f t="shared" si="0"/>
        <v>70.716694427089593</v>
      </c>
      <c r="K60" s="198">
        <f t="shared" si="1"/>
        <v>113.39566400436773</v>
      </c>
      <c r="L60" s="198">
        <f t="shared" si="2"/>
        <v>118.40468029783715</v>
      </c>
      <c r="M60" s="199">
        <f t="shared" si="3"/>
        <v>0.60000026417531727</v>
      </c>
      <c r="N60" s="199">
        <f t="shared" si="5"/>
        <v>0.74999961313783903</v>
      </c>
      <c r="O60" s="199">
        <f t="shared" si="4"/>
        <v>0.55879683993485441</v>
      </c>
      <c r="P60" s="199">
        <f t="shared" si="6"/>
        <v>0.71489109830167519</v>
      </c>
    </row>
    <row r="61" spans="1:16">
      <c r="A61" s="74" t="s">
        <v>142</v>
      </c>
      <c r="B61" s="74" t="s">
        <v>143</v>
      </c>
      <c r="C61" s="74" t="s">
        <v>86</v>
      </c>
      <c r="D61" s="75">
        <v>7920</v>
      </c>
      <c r="E61" s="75">
        <v>1456.19</v>
      </c>
      <c r="F61" s="75">
        <v>1343.88</v>
      </c>
      <c r="G61" s="75"/>
      <c r="H61" s="75"/>
      <c r="I61" s="75"/>
      <c r="J61" s="198">
        <f t="shared" si="0"/>
        <v>-100</v>
      </c>
      <c r="K61" s="198">
        <f t="shared" si="1"/>
        <v>-100</v>
      </c>
      <c r="L61" s="198">
        <f t="shared" si="2"/>
        <v>-99.999999999999986</v>
      </c>
      <c r="M61" s="199">
        <f t="shared" si="3"/>
        <v>0.18386237373737374</v>
      </c>
      <c r="N61" s="199"/>
      <c r="O61" s="199">
        <f t="shared" si="4"/>
        <v>0.16968181818181818</v>
      </c>
      <c r="P61" s="199"/>
    </row>
    <row r="62" spans="1:16">
      <c r="A62" s="74" t="s">
        <v>142</v>
      </c>
      <c r="B62" s="74" t="s">
        <v>143</v>
      </c>
      <c r="C62" s="74" t="s">
        <v>133</v>
      </c>
      <c r="D62" s="75">
        <v>155927.70000000001</v>
      </c>
      <c r="E62" s="75">
        <v>100172.04</v>
      </c>
      <c r="F62" s="75">
        <v>90537.85</v>
      </c>
      <c r="G62" s="75"/>
      <c r="H62" s="75"/>
      <c r="I62" s="75"/>
      <c r="J62" s="198">
        <f t="shared" si="0"/>
        <v>-100</v>
      </c>
      <c r="K62" s="198">
        <f t="shared" si="1"/>
        <v>-100</v>
      </c>
      <c r="L62" s="198">
        <f t="shared" si="2"/>
        <v>-100</v>
      </c>
      <c r="M62" s="199">
        <f t="shared" si="3"/>
        <v>0.64242620137409834</v>
      </c>
      <c r="N62" s="199"/>
      <c r="O62" s="199">
        <f t="shared" si="4"/>
        <v>0.5806399376121113</v>
      </c>
      <c r="P62" s="199"/>
    </row>
    <row r="63" spans="1:16">
      <c r="A63" s="74" t="s">
        <v>142</v>
      </c>
      <c r="B63" s="74" t="s">
        <v>143</v>
      </c>
      <c r="C63" s="74" t="s">
        <v>59</v>
      </c>
      <c r="D63" s="75">
        <v>1000</v>
      </c>
      <c r="E63" s="75">
        <v>3114.81</v>
      </c>
      <c r="F63" s="75">
        <v>2853.53</v>
      </c>
      <c r="G63" s="75">
        <v>1522.8</v>
      </c>
      <c r="H63" s="75">
        <v>5447.78</v>
      </c>
      <c r="I63" s="75">
        <v>5159.37</v>
      </c>
      <c r="J63" s="198">
        <f t="shared" si="0"/>
        <v>52.279999999999994</v>
      </c>
      <c r="K63" s="198">
        <f t="shared" si="1"/>
        <v>74.899271544652791</v>
      </c>
      <c r="L63" s="198">
        <f t="shared" si="2"/>
        <v>80.806579920309218</v>
      </c>
      <c r="M63" s="199">
        <f t="shared" si="3"/>
        <v>3.1148099999999999</v>
      </c>
      <c r="N63" s="199">
        <f t="shared" si="5"/>
        <v>3.5774757026530075</v>
      </c>
      <c r="O63" s="199">
        <f t="shared" si="4"/>
        <v>2.8535300000000001</v>
      </c>
      <c r="P63" s="199">
        <f t="shared" si="6"/>
        <v>3.3880811662726558</v>
      </c>
    </row>
    <row r="64" spans="1:16">
      <c r="A64" s="74" t="s">
        <v>142</v>
      </c>
      <c r="B64" s="74" t="s">
        <v>143</v>
      </c>
      <c r="C64" s="74" t="s">
        <v>134</v>
      </c>
      <c r="D64" s="75"/>
      <c r="E64" s="75"/>
      <c r="F64" s="75"/>
      <c r="G64" s="75">
        <v>14.06</v>
      </c>
      <c r="H64" s="75">
        <v>0.28000000000000003</v>
      </c>
      <c r="I64" s="75">
        <v>0.24</v>
      </c>
      <c r="J64" s="198"/>
      <c r="K64" s="198"/>
      <c r="L64" s="198"/>
      <c r="M64" s="198"/>
      <c r="N64" s="199">
        <f t="shared" si="5"/>
        <v>1.9914651493598862E-2</v>
      </c>
      <c r="O64" s="199"/>
      <c r="P64" s="199">
        <f t="shared" si="6"/>
        <v>1.7069701280227594E-2</v>
      </c>
    </row>
    <row r="65" spans="1:16">
      <c r="A65" s="74" t="s">
        <v>142</v>
      </c>
      <c r="B65" s="74" t="s">
        <v>143</v>
      </c>
      <c r="C65" s="74" t="s">
        <v>54</v>
      </c>
      <c r="D65" s="75"/>
      <c r="E65" s="75"/>
      <c r="F65" s="75"/>
      <c r="G65" s="75">
        <v>44000</v>
      </c>
      <c r="H65" s="75">
        <v>110823.76</v>
      </c>
      <c r="I65" s="75">
        <v>104651.99</v>
      </c>
      <c r="J65" s="198"/>
      <c r="K65" s="198"/>
      <c r="L65" s="198"/>
      <c r="M65" s="198"/>
      <c r="N65" s="199">
        <f t="shared" si="5"/>
        <v>2.5187218181818181</v>
      </c>
      <c r="O65" s="199"/>
      <c r="P65" s="199">
        <f t="shared" si="6"/>
        <v>2.3784543181818183</v>
      </c>
    </row>
    <row r="66" spans="1:16">
      <c r="A66" s="74" t="s">
        <v>142</v>
      </c>
      <c r="B66" s="74" t="s">
        <v>143</v>
      </c>
      <c r="C66" s="74" t="s">
        <v>52</v>
      </c>
      <c r="D66" s="75">
        <v>2000</v>
      </c>
      <c r="E66" s="75">
        <v>5250</v>
      </c>
      <c r="F66" s="75">
        <v>4815.0200000000004</v>
      </c>
      <c r="G66" s="75">
        <v>11000</v>
      </c>
      <c r="H66" s="75">
        <v>25448.37</v>
      </c>
      <c r="I66" s="75">
        <v>22913.08</v>
      </c>
      <c r="J66" s="198">
        <f t="shared" si="0"/>
        <v>450</v>
      </c>
      <c r="K66" s="198">
        <f t="shared" si="1"/>
        <v>384.73085714285713</v>
      </c>
      <c r="L66" s="198">
        <f t="shared" si="2"/>
        <v>375.8667669085487</v>
      </c>
      <c r="M66" s="199">
        <f t="shared" si="3"/>
        <v>2.625</v>
      </c>
      <c r="N66" s="199">
        <f t="shared" si="5"/>
        <v>2.3134881818181818</v>
      </c>
      <c r="O66" s="199">
        <f t="shared" si="4"/>
        <v>2.4075100000000003</v>
      </c>
      <c r="P66" s="199">
        <f t="shared" si="6"/>
        <v>2.083007272727273</v>
      </c>
    </row>
    <row r="67" spans="1:16">
      <c r="A67" s="74" t="s">
        <v>142</v>
      </c>
      <c r="B67" s="74" t="s">
        <v>143</v>
      </c>
      <c r="C67" s="74" t="s">
        <v>749</v>
      </c>
      <c r="D67" s="75"/>
      <c r="E67" s="75"/>
      <c r="F67" s="75"/>
      <c r="G67" s="75">
        <v>14650</v>
      </c>
      <c r="H67" s="75">
        <v>5046.9799999999996</v>
      </c>
      <c r="I67" s="75">
        <v>4743.3500000000004</v>
      </c>
      <c r="J67" s="198"/>
      <c r="K67" s="198"/>
      <c r="L67" s="198"/>
      <c r="M67" s="198"/>
      <c r="N67" s="199">
        <f t="shared" si="5"/>
        <v>0.34450375426621155</v>
      </c>
      <c r="O67" s="199"/>
      <c r="P67" s="199">
        <f t="shared" si="6"/>
        <v>0.32377815699658707</v>
      </c>
    </row>
    <row r="68" spans="1:16">
      <c r="A68" s="74" t="s">
        <v>142</v>
      </c>
      <c r="B68" s="74" t="s">
        <v>143</v>
      </c>
      <c r="C68" s="74" t="s">
        <v>121</v>
      </c>
      <c r="D68" s="75"/>
      <c r="E68" s="75"/>
      <c r="F68" s="75"/>
      <c r="G68" s="75">
        <v>52009</v>
      </c>
      <c r="H68" s="75">
        <v>106588.78</v>
      </c>
      <c r="I68" s="75">
        <v>94689.23</v>
      </c>
      <c r="J68" s="198"/>
      <c r="K68" s="198"/>
      <c r="L68" s="198"/>
      <c r="M68" s="198"/>
      <c r="N68" s="199">
        <f t="shared" si="5"/>
        <v>2.0494295218135323</v>
      </c>
      <c r="O68" s="199"/>
      <c r="P68" s="199">
        <f t="shared" si="6"/>
        <v>1.8206316214501335</v>
      </c>
    </row>
    <row r="69" spans="1:16">
      <c r="A69" s="74" t="s">
        <v>142</v>
      </c>
      <c r="B69" s="74" t="s">
        <v>143</v>
      </c>
      <c r="C69" s="74" t="s">
        <v>45</v>
      </c>
      <c r="D69" s="75">
        <v>798697.8</v>
      </c>
      <c r="E69" s="75">
        <v>1472472.13</v>
      </c>
      <c r="F69" s="75">
        <v>1313111.27</v>
      </c>
      <c r="G69" s="75">
        <v>825675.2</v>
      </c>
      <c r="H69" s="75">
        <v>1764316.73</v>
      </c>
      <c r="I69" s="75">
        <v>1620294.68</v>
      </c>
      <c r="J69" s="198">
        <f t="shared" si="0"/>
        <v>3.3776730072375192</v>
      </c>
      <c r="K69" s="198">
        <f t="shared" si="1"/>
        <v>19.82004236643855</v>
      </c>
      <c r="L69" s="198">
        <f t="shared" si="2"/>
        <v>23.393555216383142</v>
      </c>
      <c r="M69" s="199">
        <f t="shared" si="3"/>
        <v>1.8435910678607099</v>
      </c>
      <c r="N69" s="199">
        <f t="shared" si="5"/>
        <v>2.1368169105720991</v>
      </c>
      <c r="O69" s="199">
        <f t="shared" si="4"/>
        <v>1.6440652146531516</v>
      </c>
      <c r="P69" s="199">
        <f t="shared" si="6"/>
        <v>1.9623874860235599</v>
      </c>
    </row>
    <row r="70" spans="1:16">
      <c r="A70" s="74" t="s">
        <v>142</v>
      </c>
      <c r="B70" s="74" t="s">
        <v>143</v>
      </c>
      <c r="C70" s="74" t="s">
        <v>56</v>
      </c>
      <c r="D70" s="75"/>
      <c r="E70" s="75"/>
      <c r="F70" s="75"/>
      <c r="G70" s="75">
        <v>12000</v>
      </c>
      <c r="H70" s="75">
        <v>28130.47</v>
      </c>
      <c r="I70" s="75">
        <v>23877.05</v>
      </c>
      <c r="J70" s="198"/>
      <c r="K70" s="198"/>
      <c r="L70" s="198"/>
      <c r="M70" s="198"/>
      <c r="N70" s="199">
        <f t="shared" ref="N70:N131" si="7">H70/G70</f>
        <v>2.3442058333333335</v>
      </c>
      <c r="O70" s="199"/>
      <c r="P70" s="199">
        <f t="shared" ref="P70:P131" si="8">I70/G70</f>
        <v>1.9897541666666667</v>
      </c>
    </row>
    <row r="71" spans="1:16">
      <c r="A71" s="74" t="s">
        <v>142</v>
      </c>
      <c r="B71" s="74" t="s">
        <v>143</v>
      </c>
      <c r="C71" s="74" t="s">
        <v>151</v>
      </c>
      <c r="D71" s="75">
        <v>3510</v>
      </c>
      <c r="E71" s="75">
        <v>9638.14</v>
      </c>
      <c r="F71" s="75">
        <v>8656.11</v>
      </c>
      <c r="G71" s="75">
        <v>3544</v>
      </c>
      <c r="H71" s="75">
        <v>11012.55</v>
      </c>
      <c r="I71" s="75">
        <v>10217.290000000001</v>
      </c>
      <c r="J71" s="198">
        <f t="shared" ref="J71:J133" si="9">(G71-D71)*100/D71</f>
        <v>0.96866096866096862</v>
      </c>
      <c r="K71" s="198">
        <f t="shared" ref="K71:K133" si="10">(H71-E71)*100/E71</f>
        <v>14.260116578509962</v>
      </c>
      <c r="L71" s="198">
        <f t="shared" ref="L71:L133" si="11">(I71-F71)*100/F71</f>
        <v>18.035584113418153</v>
      </c>
      <c r="M71" s="199">
        <f t="shared" ref="M71:M133" si="12">E71/D71</f>
        <v>2.7459088319088316</v>
      </c>
      <c r="N71" s="199">
        <f t="shared" si="7"/>
        <v>3.1073786681715574</v>
      </c>
      <c r="O71" s="199">
        <f t="shared" ref="O71:O133" si="13">F71/D71</f>
        <v>2.4661282051282054</v>
      </c>
      <c r="P71" s="199">
        <f t="shared" si="8"/>
        <v>2.8829825056433411</v>
      </c>
    </row>
    <row r="72" spans="1:16">
      <c r="A72" s="74" t="s">
        <v>142</v>
      </c>
      <c r="B72" s="74" t="s">
        <v>143</v>
      </c>
      <c r="C72" s="74" t="s">
        <v>49</v>
      </c>
      <c r="D72" s="75">
        <v>2365.1999999999998</v>
      </c>
      <c r="E72" s="75">
        <v>12855.27</v>
      </c>
      <c r="F72" s="75">
        <v>11412.29</v>
      </c>
      <c r="G72" s="75">
        <v>4562</v>
      </c>
      <c r="H72" s="75">
        <v>14704.83</v>
      </c>
      <c r="I72" s="75">
        <v>13766.08</v>
      </c>
      <c r="J72" s="198">
        <f t="shared" si="9"/>
        <v>92.880094706578745</v>
      </c>
      <c r="K72" s="198">
        <f t="shared" si="10"/>
        <v>14.387562454930929</v>
      </c>
      <c r="L72" s="198">
        <f t="shared" si="11"/>
        <v>20.625045455381866</v>
      </c>
      <c r="M72" s="199">
        <f t="shared" si="12"/>
        <v>5.4351725012683927</v>
      </c>
      <c r="N72" s="199">
        <f t="shared" si="7"/>
        <v>3.2233296799649276</v>
      </c>
      <c r="O72" s="199">
        <f t="shared" si="13"/>
        <v>4.8250845594452905</v>
      </c>
      <c r="P72" s="199">
        <f t="shared" si="8"/>
        <v>3.0175537045155632</v>
      </c>
    </row>
    <row r="73" spans="1:16">
      <c r="A73" s="74" t="s">
        <v>142</v>
      </c>
      <c r="B73" s="74" t="s">
        <v>143</v>
      </c>
      <c r="C73" s="74" t="s">
        <v>169</v>
      </c>
      <c r="D73" s="75">
        <v>14004</v>
      </c>
      <c r="E73" s="75">
        <v>2860.92</v>
      </c>
      <c r="F73" s="75">
        <v>2571.9</v>
      </c>
      <c r="G73" s="75"/>
      <c r="H73" s="75"/>
      <c r="I73" s="75"/>
      <c r="J73" s="198">
        <f t="shared" si="9"/>
        <v>-100</v>
      </c>
      <c r="K73" s="198">
        <f t="shared" si="10"/>
        <v>-100</v>
      </c>
      <c r="L73" s="198">
        <f t="shared" si="11"/>
        <v>-100</v>
      </c>
      <c r="M73" s="199">
        <f t="shared" si="12"/>
        <v>0.20429305912596402</v>
      </c>
      <c r="N73" s="199"/>
      <c r="O73" s="199">
        <f t="shared" si="13"/>
        <v>0.18365467009425879</v>
      </c>
      <c r="P73" s="199"/>
    </row>
    <row r="74" spans="1:16">
      <c r="A74" s="74" t="s">
        <v>142</v>
      </c>
      <c r="B74" s="74" t="s">
        <v>143</v>
      </c>
      <c r="C74" s="74" t="s">
        <v>48</v>
      </c>
      <c r="D74" s="75">
        <v>51504</v>
      </c>
      <c r="E74" s="75">
        <v>127146.9</v>
      </c>
      <c r="F74" s="75">
        <v>114689.53</v>
      </c>
      <c r="G74" s="75">
        <v>111492</v>
      </c>
      <c r="H74" s="75">
        <v>269958.82</v>
      </c>
      <c r="I74" s="75">
        <v>249280.96</v>
      </c>
      <c r="J74" s="198">
        <f t="shared" si="9"/>
        <v>116.47250698974837</v>
      </c>
      <c r="K74" s="198">
        <f t="shared" si="10"/>
        <v>112.3204104858239</v>
      </c>
      <c r="L74" s="198">
        <f t="shared" si="11"/>
        <v>117.35284816321071</v>
      </c>
      <c r="M74" s="199">
        <f t="shared" si="12"/>
        <v>2.4686801025163092</v>
      </c>
      <c r="N74" s="199">
        <f t="shared" si="7"/>
        <v>2.4213290639687153</v>
      </c>
      <c r="O74" s="199">
        <f t="shared" si="13"/>
        <v>2.2268082090711401</v>
      </c>
      <c r="P74" s="199">
        <f t="shared" si="8"/>
        <v>2.2358640978724931</v>
      </c>
    </row>
    <row r="75" spans="1:16">
      <c r="A75" s="74" t="s">
        <v>142</v>
      </c>
      <c r="B75" s="74" t="s">
        <v>143</v>
      </c>
      <c r="C75" s="74" t="s">
        <v>58</v>
      </c>
      <c r="D75" s="75">
        <v>1747297</v>
      </c>
      <c r="E75" s="75">
        <v>502458.96</v>
      </c>
      <c r="F75" s="75">
        <v>451284.61</v>
      </c>
      <c r="G75" s="75">
        <v>1483292</v>
      </c>
      <c r="H75" s="75">
        <v>633969.5</v>
      </c>
      <c r="I75" s="75">
        <v>573097.01</v>
      </c>
      <c r="J75" s="198">
        <f t="shared" si="9"/>
        <v>-15.109337450931353</v>
      </c>
      <c r="K75" s="198">
        <f t="shared" si="10"/>
        <v>26.173389364974202</v>
      </c>
      <c r="L75" s="198">
        <f t="shared" si="11"/>
        <v>26.992367410889553</v>
      </c>
      <c r="M75" s="199">
        <f t="shared" si="12"/>
        <v>0.28756356818560325</v>
      </c>
      <c r="N75" s="199">
        <f t="shared" si="7"/>
        <v>0.42740707830959784</v>
      </c>
      <c r="O75" s="199">
        <f t="shared" si="13"/>
        <v>0.25827584549163651</v>
      </c>
      <c r="P75" s="199">
        <f t="shared" si="8"/>
        <v>0.38636830104928765</v>
      </c>
    </row>
    <row r="76" spans="1:16">
      <c r="A76" s="74" t="s">
        <v>142</v>
      </c>
      <c r="B76" s="74" t="s">
        <v>143</v>
      </c>
      <c r="C76" s="74" t="s">
        <v>107</v>
      </c>
      <c r="D76" s="75">
        <v>8000</v>
      </c>
      <c r="E76" s="75">
        <v>19678.73</v>
      </c>
      <c r="F76" s="75">
        <v>17603.669999999998</v>
      </c>
      <c r="G76" s="75">
        <v>20015</v>
      </c>
      <c r="H76" s="75">
        <v>45329.08</v>
      </c>
      <c r="I76" s="75">
        <v>40681.26</v>
      </c>
      <c r="J76" s="198">
        <f t="shared" si="9"/>
        <v>150.1875</v>
      </c>
      <c r="K76" s="198">
        <f t="shared" si="10"/>
        <v>130.34555583617438</v>
      </c>
      <c r="L76" s="198">
        <f t="shared" si="11"/>
        <v>131.09533409794665</v>
      </c>
      <c r="M76" s="199">
        <f t="shared" si="12"/>
        <v>2.4598412499999998</v>
      </c>
      <c r="N76" s="199">
        <f t="shared" si="7"/>
        <v>2.2647554334249316</v>
      </c>
      <c r="O76" s="199">
        <f t="shared" si="13"/>
        <v>2.2004587499999997</v>
      </c>
      <c r="P76" s="199">
        <f t="shared" si="8"/>
        <v>2.0325385960529605</v>
      </c>
    </row>
    <row r="77" spans="1:16">
      <c r="A77" s="74" t="s">
        <v>145</v>
      </c>
      <c r="B77" s="74" t="s">
        <v>146</v>
      </c>
      <c r="C77" s="74" t="s">
        <v>109</v>
      </c>
      <c r="D77" s="75"/>
      <c r="E77" s="75"/>
      <c r="F77" s="75"/>
      <c r="G77" s="75">
        <v>6980</v>
      </c>
      <c r="H77" s="75">
        <v>10993.5</v>
      </c>
      <c r="I77" s="75">
        <v>10244.57</v>
      </c>
      <c r="J77" s="198"/>
      <c r="K77" s="198"/>
      <c r="L77" s="198"/>
      <c r="M77" s="198"/>
      <c r="N77" s="199">
        <f t="shared" si="7"/>
        <v>1.575</v>
      </c>
      <c r="O77" s="199"/>
      <c r="P77" s="199">
        <f t="shared" si="8"/>
        <v>1.4677034383954155</v>
      </c>
    </row>
    <row r="78" spans="1:16">
      <c r="A78" s="74" t="s">
        <v>145</v>
      </c>
      <c r="B78" s="74" t="s">
        <v>146</v>
      </c>
      <c r="C78" s="74" t="s">
        <v>133</v>
      </c>
      <c r="D78" s="75">
        <v>1800</v>
      </c>
      <c r="E78" s="75">
        <v>3478.32</v>
      </c>
      <c r="F78" s="75">
        <v>3117.66</v>
      </c>
      <c r="G78" s="75"/>
      <c r="H78" s="75"/>
      <c r="I78" s="75"/>
      <c r="J78" s="198">
        <f t="shared" si="9"/>
        <v>-100</v>
      </c>
      <c r="K78" s="198">
        <f t="shared" si="10"/>
        <v>-100</v>
      </c>
      <c r="L78" s="198">
        <f t="shared" si="11"/>
        <v>-100</v>
      </c>
      <c r="M78" s="199">
        <f t="shared" si="12"/>
        <v>1.9324000000000001</v>
      </c>
      <c r="N78" s="199"/>
      <c r="O78" s="199">
        <f t="shared" si="13"/>
        <v>1.7320333333333333</v>
      </c>
      <c r="P78" s="199"/>
    </row>
    <row r="79" spans="1:16">
      <c r="A79" s="74" t="s">
        <v>145</v>
      </c>
      <c r="B79" s="74" t="s">
        <v>146</v>
      </c>
      <c r="C79" s="74" t="s">
        <v>87</v>
      </c>
      <c r="D79" s="75">
        <v>6000</v>
      </c>
      <c r="E79" s="75">
        <v>7350</v>
      </c>
      <c r="F79" s="75">
        <v>6582.22</v>
      </c>
      <c r="G79" s="75"/>
      <c r="H79" s="75"/>
      <c r="I79" s="75"/>
      <c r="J79" s="198">
        <f t="shared" si="9"/>
        <v>-100</v>
      </c>
      <c r="K79" s="198">
        <f t="shared" si="10"/>
        <v>-100</v>
      </c>
      <c r="L79" s="198">
        <f t="shared" si="11"/>
        <v>-100</v>
      </c>
      <c r="M79" s="199">
        <f t="shared" si="12"/>
        <v>1.2250000000000001</v>
      </c>
      <c r="N79" s="199"/>
      <c r="O79" s="199">
        <f t="shared" si="13"/>
        <v>1.0970366666666667</v>
      </c>
      <c r="P79" s="199"/>
    </row>
    <row r="80" spans="1:16">
      <c r="A80" s="74" t="s">
        <v>145</v>
      </c>
      <c r="B80" s="74" t="s">
        <v>146</v>
      </c>
      <c r="C80" s="74" t="s">
        <v>105</v>
      </c>
      <c r="D80" s="75">
        <v>1065.5999999999999</v>
      </c>
      <c r="E80" s="75">
        <v>2292</v>
      </c>
      <c r="F80" s="75">
        <v>2110.41</v>
      </c>
      <c r="G80" s="75"/>
      <c r="H80" s="75"/>
      <c r="I80" s="75"/>
      <c r="J80" s="198">
        <f t="shared" si="9"/>
        <v>-100</v>
      </c>
      <c r="K80" s="198">
        <f t="shared" si="10"/>
        <v>-100</v>
      </c>
      <c r="L80" s="198">
        <f t="shared" si="11"/>
        <v>-100</v>
      </c>
      <c r="M80" s="199">
        <f t="shared" si="12"/>
        <v>2.150900900900901</v>
      </c>
      <c r="N80" s="199"/>
      <c r="O80" s="199">
        <f t="shared" si="13"/>
        <v>1.980489864864865</v>
      </c>
      <c r="P80" s="199"/>
    </row>
    <row r="81" spans="1:16">
      <c r="A81" s="74" t="s">
        <v>145</v>
      </c>
      <c r="B81" s="74" t="s">
        <v>146</v>
      </c>
      <c r="C81" s="74" t="s">
        <v>91</v>
      </c>
      <c r="D81" s="75">
        <v>12000</v>
      </c>
      <c r="E81" s="75">
        <v>9960</v>
      </c>
      <c r="F81" s="75">
        <v>8935.43</v>
      </c>
      <c r="G81" s="75"/>
      <c r="H81" s="75"/>
      <c r="I81" s="75"/>
      <c r="J81" s="198">
        <f t="shared" si="9"/>
        <v>-100</v>
      </c>
      <c r="K81" s="198">
        <f t="shared" si="10"/>
        <v>-100</v>
      </c>
      <c r="L81" s="198">
        <f t="shared" si="11"/>
        <v>-100</v>
      </c>
      <c r="M81" s="199">
        <f t="shared" si="12"/>
        <v>0.83</v>
      </c>
      <c r="N81" s="199"/>
      <c r="O81" s="199">
        <f t="shared" si="13"/>
        <v>0.74461916666666672</v>
      </c>
      <c r="P81" s="199"/>
    </row>
    <row r="82" spans="1:16">
      <c r="A82" s="74" t="s">
        <v>145</v>
      </c>
      <c r="B82" s="74" t="s">
        <v>146</v>
      </c>
      <c r="C82" s="74" t="s">
        <v>45</v>
      </c>
      <c r="D82" s="75">
        <v>1268.0999999999999</v>
      </c>
      <c r="E82" s="75">
        <v>2219.1799999999998</v>
      </c>
      <c r="F82" s="75">
        <v>1960.55</v>
      </c>
      <c r="G82" s="75">
        <v>26449</v>
      </c>
      <c r="H82" s="75">
        <v>50600.75</v>
      </c>
      <c r="I82" s="75">
        <v>44356.74</v>
      </c>
      <c r="J82" s="198">
        <f t="shared" si="9"/>
        <v>1985.7187918933839</v>
      </c>
      <c r="K82" s="198">
        <f t="shared" si="10"/>
        <v>2180.1552825818549</v>
      </c>
      <c r="L82" s="198">
        <f t="shared" si="11"/>
        <v>2162.4641044604828</v>
      </c>
      <c r="M82" s="199">
        <f t="shared" si="12"/>
        <v>1.7500039429067109</v>
      </c>
      <c r="N82" s="199">
        <f t="shared" si="7"/>
        <v>1.913144164240614</v>
      </c>
      <c r="O82" s="199">
        <f t="shared" si="13"/>
        <v>1.5460531503824619</v>
      </c>
      <c r="P82" s="199">
        <f t="shared" si="8"/>
        <v>1.6770668078188211</v>
      </c>
    </row>
    <row r="83" spans="1:16">
      <c r="A83" s="74" t="s">
        <v>145</v>
      </c>
      <c r="B83" s="74" t="s">
        <v>146</v>
      </c>
      <c r="C83" s="74" t="s">
        <v>61</v>
      </c>
      <c r="D83" s="75"/>
      <c r="E83" s="75"/>
      <c r="F83" s="75"/>
      <c r="G83" s="75">
        <v>2119.96</v>
      </c>
      <c r="H83" s="75">
        <v>5999.01</v>
      </c>
      <c r="I83" s="75">
        <v>5280.92</v>
      </c>
      <c r="J83" s="198"/>
      <c r="K83" s="198"/>
      <c r="L83" s="198"/>
      <c r="M83" s="198"/>
      <c r="N83" s="199">
        <f t="shared" si="7"/>
        <v>2.8297750900960397</v>
      </c>
      <c r="O83" s="199"/>
      <c r="P83" s="199">
        <f t="shared" si="8"/>
        <v>2.4910470008868093</v>
      </c>
    </row>
    <row r="84" spans="1:16">
      <c r="A84" s="74" t="s">
        <v>145</v>
      </c>
      <c r="B84" s="74" t="s">
        <v>146</v>
      </c>
      <c r="C84" s="74" t="s">
        <v>112</v>
      </c>
      <c r="D84" s="75">
        <v>5850</v>
      </c>
      <c r="E84" s="75">
        <v>3042</v>
      </c>
      <c r="F84" s="75">
        <v>2675.13</v>
      </c>
      <c r="G84" s="75"/>
      <c r="H84" s="75"/>
      <c r="I84" s="75"/>
      <c r="J84" s="198">
        <f t="shared" si="9"/>
        <v>-100</v>
      </c>
      <c r="K84" s="198">
        <f t="shared" si="10"/>
        <v>-100</v>
      </c>
      <c r="L84" s="198">
        <f t="shared" si="11"/>
        <v>-100</v>
      </c>
      <c r="M84" s="199">
        <f t="shared" si="12"/>
        <v>0.52</v>
      </c>
      <c r="N84" s="199"/>
      <c r="O84" s="199">
        <f t="shared" si="13"/>
        <v>0.45728717948717951</v>
      </c>
      <c r="P84" s="199"/>
    </row>
    <row r="85" spans="1:16">
      <c r="A85" s="74" t="s">
        <v>145</v>
      </c>
      <c r="B85" s="74" t="s">
        <v>146</v>
      </c>
      <c r="C85" s="74" t="s">
        <v>90</v>
      </c>
      <c r="D85" s="75">
        <v>4200</v>
      </c>
      <c r="E85" s="75">
        <v>4068.95</v>
      </c>
      <c r="F85" s="75">
        <v>3600</v>
      </c>
      <c r="G85" s="75"/>
      <c r="H85" s="75"/>
      <c r="I85" s="75"/>
      <c r="J85" s="198">
        <f t="shared" si="9"/>
        <v>-100</v>
      </c>
      <c r="K85" s="198">
        <f t="shared" si="10"/>
        <v>-100</v>
      </c>
      <c r="L85" s="198">
        <f t="shared" si="11"/>
        <v>-100</v>
      </c>
      <c r="M85" s="199">
        <f t="shared" si="12"/>
        <v>0.96879761904761896</v>
      </c>
      <c r="N85" s="199"/>
      <c r="O85" s="199">
        <f t="shared" si="13"/>
        <v>0.8571428571428571</v>
      </c>
      <c r="P85" s="199"/>
    </row>
    <row r="86" spans="1:16">
      <c r="A86" s="74" t="s">
        <v>145</v>
      </c>
      <c r="B86" s="74" t="s">
        <v>146</v>
      </c>
      <c r="C86" s="74" t="s">
        <v>107</v>
      </c>
      <c r="D86" s="75">
        <v>160</v>
      </c>
      <c r="E86" s="75">
        <v>405.1</v>
      </c>
      <c r="F86" s="75">
        <v>359.57</v>
      </c>
      <c r="G86" s="75"/>
      <c r="H86" s="75"/>
      <c r="I86" s="75"/>
      <c r="J86" s="198">
        <f t="shared" si="9"/>
        <v>-100</v>
      </c>
      <c r="K86" s="198">
        <f t="shared" si="10"/>
        <v>-100</v>
      </c>
      <c r="L86" s="198">
        <f t="shared" si="11"/>
        <v>-100</v>
      </c>
      <c r="M86" s="199">
        <f t="shared" si="12"/>
        <v>2.5318750000000003</v>
      </c>
      <c r="N86" s="199"/>
      <c r="O86" s="199">
        <f t="shared" si="13"/>
        <v>2.2473125</v>
      </c>
      <c r="P86" s="199"/>
    </row>
    <row r="87" spans="1:16">
      <c r="A87" s="74" t="s">
        <v>145</v>
      </c>
      <c r="B87" s="74" t="s">
        <v>146</v>
      </c>
      <c r="C87" s="74" t="s">
        <v>144</v>
      </c>
      <c r="D87" s="75">
        <v>400</v>
      </c>
      <c r="E87" s="75">
        <v>354.32</v>
      </c>
      <c r="F87" s="75">
        <v>318.36</v>
      </c>
      <c r="G87" s="75"/>
      <c r="H87" s="75"/>
      <c r="I87" s="75"/>
      <c r="J87" s="198">
        <f t="shared" si="9"/>
        <v>-100</v>
      </c>
      <c r="K87" s="198">
        <f t="shared" si="10"/>
        <v>-100</v>
      </c>
      <c r="L87" s="198">
        <f t="shared" si="11"/>
        <v>-100</v>
      </c>
      <c r="M87" s="199">
        <f t="shared" si="12"/>
        <v>0.88580000000000003</v>
      </c>
      <c r="N87" s="199"/>
      <c r="O87" s="199">
        <f t="shared" si="13"/>
        <v>0.79590000000000005</v>
      </c>
      <c r="P87" s="199"/>
    </row>
    <row r="88" spans="1:16">
      <c r="A88" s="74" t="s">
        <v>147</v>
      </c>
      <c r="B88" s="74" t="s">
        <v>148</v>
      </c>
      <c r="C88" s="74" t="s">
        <v>103</v>
      </c>
      <c r="D88" s="75"/>
      <c r="E88" s="75"/>
      <c r="F88" s="75"/>
      <c r="G88" s="75">
        <v>25080</v>
      </c>
      <c r="H88" s="75">
        <v>7900.2</v>
      </c>
      <c r="I88" s="75">
        <v>6782.32</v>
      </c>
      <c r="J88" s="198"/>
      <c r="K88" s="198"/>
      <c r="L88" s="198"/>
      <c r="M88" s="198"/>
      <c r="N88" s="199">
        <f t="shared" si="7"/>
        <v>0.315</v>
      </c>
      <c r="O88" s="199"/>
      <c r="P88" s="199">
        <f t="shared" si="8"/>
        <v>0.27042743221690591</v>
      </c>
    </row>
    <row r="89" spans="1:16">
      <c r="A89" s="74" t="s">
        <v>147</v>
      </c>
      <c r="B89" s="74" t="s">
        <v>148</v>
      </c>
      <c r="C89" s="74" t="s">
        <v>105</v>
      </c>
      <c r="D89" s="75">
        <v>272480</v>
      </c>
      <c r="E89" s="75">
        <v>96436</v>
      </c>
      <c r="F89" s="75">
        <v>86388.63</v>
      </c>
      <c r="G89" s="75"/>
      <c r="H89" s="75"/>
      <c r="I89" s="75"/>
      <c r="J89" s="198">
        <f t="shared" si="9"/>
        <v>-100</v>
      </c>
      <c r="K89" s="198">
        <f t="shared" si="10"/>
        <v>-100</v>
      </c>
      <c r="L89" s="198">
        <f t="shared" si="11"/>
        <v>-100</v>
      </c>
      <c r="M89" s="199">
        <f t="shared" si="12"/>
        <v>0.35391955372871403</v>
      </c>
      <c r="N89" s="199"/>
      <c r="O89" s="199">
        <f t="shared" si="13"/>
        <v>0.31704576482677632</v>
      </c>
      <c r="P89" s="199"/>
    </row>
    <row r="90" spans="1:16">
      <c r="A90" s="74" t="s">
        <v>147</v>
      </c>
      <c r="B90" s="74" t="s">
        <v>148</v>
      </c>
      <c r="C90" s="74" t="s">
        <v>750</v>
      </c>
      <c r="D90" s="75"/>
      <c r="E90" s="75"/>
      <c r="F90" s="75"/>
      <c r="G90" s="75">
        <v>98980</v>
      </c>
      <c r="H90" s="75">
        <v>24041</v>
      </c>
      <c r="I90" s="75">
        <v>22107.25</v>
      </c>
      <c r="J90" s="198"/>
      <c r="K90" s="198"/>
      <c r="L90" s="198"/>
      <c r="M90" s="198"/>
      <c r="N90" s="199">
        <f t="shared" si="7"/>
        <v>0.24288745201050718</v>
      </c>
      <c r="O90" s="199"/>
      <c r="P90" s="199">
        <f t="shared" si="8"/>
        <v>0.22335067690442514</v>
      </c>
    </row>
    <row r="91" spans="1:16">
      <c r="A91" s="74" t="s">
        <v>147</v>
      </c>
      <c r="B91" s="74" t="s">
        <v>148</v>
      </c>
      <c r="C91" s="74" t="s">
        <v>91</v>
      </c>
      <c r="D91" s="75">
        <v>25000</v>
      </c>
      <c r="E91" s="75">
        <v>7750</v>
      </c>
      <c r="F91" s="75">
        <v>6973.6</v>
      </c>
      <c r="G91" s="75">
        <v>50000</v>
      </c>
      <c r="H91" s="75">
        <v>16000</v>
      </c>
      <c r="I91" s="75">
        <v>15010.62</v>
      </c>
      <c r="J91" s="198">
        <f t="shared" si="9"/>
        <v>100</v>
      </c>
      <c r="K91" s="198">
        <f t="shared" si="10"/>
        <v>106.45161290322581</v>
      </c>
      <c r="L91" s="198">
        <f t="shared" si="11"/>
        <v>115.24922565102672</v>
      </c>
      <c r="M91" s="199">
        <f t="shared" si="12"/>
        <v>0.31</v>
      </c>
      <c r="N91" s="199">
        <f t="shared" si="7"/>
        <v>0.32</v>
      </c>
      <c r="O91" s="199">
        <f t="shared" si="13"/>
        <v>0.27894400000000003</v>
      </c>
      <c r="P91" s="199">
        <f t="shared" si="8"/>
        <v>0.30021239999999999</v>
      </c>
    </row>
    <row r="92" spans="1:16">
      <c r="A92" s="74" t="s">
        <v>147</v>
      </c>
      <c r="B92" s="74" t="s">
        <v>148</v>
      </c>
      <c r="C92" s="74" t="s">
        <v>45</v>
      </c>
      <c r="D92" s="75">
        <v>1414.8</v>
      </c>
      <c r="E92" s="75">
        <v>318.33</v>
      </c>
      <c r="F92" s="75">
        <v>282.13</v>
      </c>
      <c r="G92" s="75">
        <v>14996.5</v>
      </c>
      <c r="H92" s="75">
        <v>6127.46</v>
      </c>
      <c r="I92" s="75">
        <v>5767.4</v>
      </c>
      <c r="J92" s="198">
        <f t="shared" si="9"/>
        <v>959.97314108001137</v>
      </c>
      <c r="K92" s="198">
        <f t="shared" si="10"/>
        <v>1824.8767002795842</v>
      </c>
      <c r="L92" s="198">
        <f t="shared" si="11"/>
        <v>1944.2349271612377</v>
      </c>
      <c r="M92" s="199">
        <f t="shared" si="12"/>
        <v>0.22500000000000001</v>
      </c>
      <c r="N92" s="199">
        <f t="shared" si="7"/>
        <v>0.40859267162337881</v>
      </c>
      <c r="O92" s="199">
        <f t="shared" si="13"/>
        <v>0.19941334464235227</v>
      </c>
      <c r="P92" s="199">
        <f t="shared" si="8"/>
        <v>0.38458306938285597</v>
      </c>
    </row>
    <row r="93" spans="1:16">
      <c r="A93" s="74" t="s">
        <v>147</v>
      </c>
      <c r="B93" s="74" t="s">
        <v>148</v>
      </c>
      <c r="C93" s="74" t="s">
        <v>151</v>
      </c>
      <c r="D93" s="75">
        <v>4103</v>
      </c>
      <c r="E93" s="75">
        <v>11850.73</v>
      </c>
      <c r="F93" s="75">
        <v>10534.84</v>
      </c>
      <c r="G93" s="75">
        <v>8072</v>
      </c>
      <c r="H93" s="75">
        <v>24705.79</v>
      </c>
      <c r="I93" s="75">
        <v>21999.42</v>
      </c>
      <c r="J93" s="198">
        <f t="shared" si="9"/>
        <v>96.734097002193522</v>
      </c>
      <c r="K93" s="198">
        <f t="shared" si="10"/>
        <v>108.47483657124923</v>
      </c>
      <c r="L93" s="198">
        <f t="shared" si="11"/>
        <v>108.82538320468083</v>
      </c>
      <c r="M93" s="199">
        <f t="shared" si="12"/>
        <v>2.8883085547160614</v>
      </c>
      <c r="N93" s="199">
        <f t="shared" si="7"/>
        <v>3.0606776511397422</v>
      </c>
      <c r="O93" s="199">
        <f t="shared" si="13"/>
        <v>2.5675944430904218</v>
      </c>
      <c r="P93" s="199">
        <f t="shared" si="8"/>
        <v>2.7253989098116946</v>
      </c>
    </row>
    <row r="94" spans="1:16">
      <c r="A94" s="74" t="s">
        <v>147</v>
      </c>
      <c r="B94" s="74" t="s">
        <v>148</v>
      </c>
      <c r="C94" s="74" t="s">
        <v>106</v>
      </c>
      <c r="D94" s="75">
        <v>50000</v>
      </c>
      <c r="E94" s="75">
        <v>16915</v>
      </c>
      <c r="F94" s="75">
        <v>15080.32</v>
      </c>
      <c r="G94" s="75"/>
      <c r="H94" s="75"/>
      <c r="I94" s="75"/>
      <c r="J94" s="198">
        <f t="shared" si="9"/>
        <v>-100</v>
      </c>
      <c r="K94" s="198">
        <f t="shared" si="10"/>
        <v>-100</v>
      </c>
      <c r="L94" s="198">
        <f t="shared" si="11"/>
        <v>-100</v>
      </c>
      <c r="M94" s="199">
        <f t="shared" si="12"/>
        <v>0.33829999999999999</v>
      </c>
      <c r="N94" s="199"/>
      <c r="O94" s="199">
        <f t="shared" si="13"/>
        <v>0.3016064</v>
      </c>
      <c r="P94" s="199"/>
    </row>
    <row r="95" spans="1:16">
      <c r="A95" s="74" t="s">
        <v>147</v>
      </c>
      <c r="B95" s="74" t="s">
        <v>148</v>
      </c>
      <c r="C95" s="74" t="s">
        <v>213</v>
      </c>
      <c r="D95" s="75"/>
      <c r="E95" s="75"/>
      <c r="F95" s="75"/>
      <c r="G95" s="75">
        <v>27082</v>
      </c>
      <c r="H95" s="75">
        <v>6893.25</v>
      </c>
      <c r="I95" s="75">
        <v>6337.25</v>
      </c>
      <c r="J95" s="198"/>
      <c r="K95" s="198"/>
      <c r="L95" s="198"/>
      <c r="M95" s="198"/>
      <c r="N95" s="199">
        <f t="shared" si="7"/>
        <v>0.25453253083228711</v>
      </c>
      <c r="O95" s="199"/>
      <c r="P95" s="199">
        <f t="shared" si="8"/>
        <v>0.23400228934347536</v>
      </c>
    </row>
    <row r="96" spans="1:16">
      <c r="A96" s="74" t="s">
        <v>147</v>
      </c>
      <c r="B96" s="74" t="s">
        <v>148</v>
      </c>
      <c r="C96" s="74" t="s">
        <v>169</v>
      </c>
      <c r="D96" s="75"/>
      <c r="E96" s="75"/>
      <c r="F96" s="75"/>
      <c r="G96" s="75">
        <v>185810</v>
      </c>
      <c r="H96" s="75">
        <v>42760.1</v>
      </c>
      <c r="I96" s="75">
        <v>39478.699999999997</v>
      </c>
      <c r="J96" s="198"/>
      <c r="K96" s="198"/>
      <c r="L96" s="198"/>
      <c r="M96" s="198"/>
      <c r="N96" s="199">
        <f t="shared" si="7"/>
        <v>0.23012808783165598</v>
      </c>
      <c r="O96" s="199"/>
      <c r="P96" s="199">
        <f t="shared" si="8"/>
        <v>0.21246811258812764</v>
      </c>
    </row>
    <row r="97" spans="1:16">
      <c r="A97" s="74" t="s">
        <v>149</v>
      </c>
      <c r="B97" s="74" t="s">
        <v>150</v>
      </c>
      <c r="C97" s="74" t="s">
        <v>109</v>
      </c>
      <c r="D97" s="75"/>
      <c r="E97" s="75"/>
      <c r="F97" s="75"/>
      <c r="G97" s="75">
        <v>21000</v>
      </c>
      <c r="H97" s="75">
        <v>47775</v>
      </c>
      <c r="I97" s="75">
        <v>41483.64</v>
      </c>
      <c r="J97" s="198"/>
      <c r="K97" s="198"/>
      <c r="L97" s="198"/>
      <c r="M97" s="198"/>
      <c r="N97" s="199">
        <f t="shared" si="7"/>
        <v>2.2749999999999999</v>
      </c>
      <c r="O97" s="199"/>
      <c r="P97" s="199">
        <f t="shared" si="8"/>
        <v>1.9754114285714286</v>
      </c>
    </row>
    <row r="98" spans="1:16">
      <c r="A98" s="74" t="s">
        <v>149</v>
      </c>
      <c r="B98" s="74" t="s">
        <v>150</v>
      </c>
      <c r="C98" s="74" t="s">
        <v>52</v>
      </c>
      <c r="D98" s="75">
        <v>3300</v>
      </c>
      <c r="E98" s="75">
        <v>7381.61</v>
      </c>
      <c r="F98" s="75">
        <v>6560</v>
      </c>
      <c r="G98" s="75"/>
      <c r="H98" s="75"/>
      <c r="I98" s="75"/>
      <c r="J98" s="198">
        <f t="shared" si="9"/>
        <v>-100</v>
      </c>
      <c r="K98" s="198">
        <f t="shared" si="10"/>
        <v>-100</v>
      </c>
      <c r="L98" s="198">
        <f t="shared" si="11"/>
        <v>-100</v>
      </c>
      <c r="M98" s="199">
        <f t="shared" si="12"/>
        <v>2.2368515151515149</v>
      </c>
      <c r="N98" s="199"/>
      <c r="O98" s="199">
        <f t="shared" si="13"/>
        <v>1.9878787878787878</v>
      </c>
      <c r="P98" s="199"/>
    </row>
    <row r="99" spans="1:16">
      <c r="A99" s="74" t="s">
        <v>149</v>
      </c>
      <c r="B99" s="74" t="s">
        <v>150</v>
      </c>
      <c r="C99" s="74" t="s">
        <v>105</v>
      </c>
      <c r="D99" s="75">
        <v>2149.1999999999998</v>
      </c>
      <c r="E99" s="75">
        <v>5031.07</v>
      </c>
      <c r="F99" s="75">
        <v>4632.4799999999996</v>
      </c>
      <c r="G99" s="75"/>
      <c r="H99" s="75"/>
      <c r="I99" s="75"/>
      <c r="J99" s="198">
        <f t="shared" si="9"/>
        <v>-100</v>
      </c>
      <c r="K99" s="198">
        <f t="shared" si="10"/>
        <v>-100</v>
      </c>
      <c r="L99" s="198">
        <f t="shared" si="11"/>
        <v>-100</v>
      </c>
      <c r="M99" s="199">
        <f t="shared" si="12"/>
        <v>2.3409035920342456</v>
      </c>
      <c r="N99" s="199"/>
      <c r="O99" s="199">
        <f t="shared" si="13"/>
        <v>2.1554438860971525</v>
      </c>
      <c r="P99" s="199"/>
    </row>
    <row r="100" spans="1:16">
      <c r="A100" s="74" t="s">
        <v>149</v>
      </c>
      <c r="B100" s="74" t="s">
        <v>150</v>
      </c>
      <c r="C100" s="74" t="s">
        <v>121</v>
      </c>
      <c r="D100" s="75"/>
      <c r="E100" s="75"/>
      <c r="F100" s="75"/>
      <c r="G100" s="75">
        <v>105000</v>
      </c>
      <c r="H100" s="75">
        <v>155715</v>
      </c>
      <c r="I100" s="75">
        <v>140096.94</v>
      </c>
      <c r="J100" s="198"/>
      <c r="K100" s="198"/>
      <c r="L100" s="198"/>
      <c r="M100" s="198"/>
      <c r="N100" s="199">
        <f t="shared" si="7"/>
        <v>1.4830000000000001</v>
      </c>
      <c r="O100" s="199"/>
      <c r="P100" s="199">
        <f t="shared" si="8"/>
        <v>1.3342565714285715</v>
      </c>
    </row>
    <row r="101" spans="1:16">
      <c r="A101" s="74" t="s">
        <v>149</v>
      </c>
      <c r="B101" s="74" t="s">
        <v>150</v>
      </c>
      <c r="C101" s="74" t="s">
        <v>45</v>
      </c>
      <c r="D101" s="75">
        <v>739793.73</v>
      </c>
      <c r="E101" s="75">
        <v>904881.91</v>
      </c>
      <c r="F101" s="75">
        <v>814114.33</v>
      </c>
      <c r="G101" s="75">
        <v>1507607.12</v>
      </c>
      <c r="H101" s="75">
        <v>2301809.36</v>
      </c>
      <c r="I101" s="75">
        <v>2090034.12</v>
      </c>
      <c r="J101" s="198">
        <f t="shared" si="9"/>
        <v>103.78749627953729</v>
      </c>
      <c r="K101" s="198">
        <f t="shared" si="10"/>
        <v>154.3767683453855</v>
      </c>
      <c r="L101" s="198">
        <f t="shared" si="11"/>
        <v>156.72489022518496</v>
      </c>
      <c r="M101" s="199">
        <f t="shared" si="12"/>
        <v>1.2231543378990251</v>
      </c>
      <c r="N101" s="199">
        <f t="shared" si="7"/>
        <v>1.5267965569172954</v>
      </c>
      <c r="O101" s="199">
        <f t="shared" si="13"/>
        <v>1.1004612461368117</v>
      </c>
      <c r="P101" s="199">
        <f t="shared" si="8"/>
        <v>1.3863254506253593</v>
      </c>
    </row>
    <row r="102" spans="1:16">
      <c r="A102" s="74" t="s">
        <v>149</v>
      </c>
      <c r="B102" s="74" t="s">
        <v>150</v>
      </c>
      <c r="C102" s="74" t="s">
        <v>61</v>
      </c>
      <c r="D102" s="75">
        <v>6720</v>
      </c>
      <c r="E102" s="75">
        <v>9401.6</v>
      </c>
      <c r="F102" s="75">
        <v>8497.7900000000009</v>
      </c>
      <c r="G102" s="75">
        <v>36823.53</v>
      </c>
      <c r="H102" s="75">
        <v>97554.48</v>
      </c>
      <c r="I102" s="75">
        <v>84791.83</v>
      </c>
      <c r="J102" s="198">
        <f t="shared" si="9"/>
        <v>447.96919642857142</v>
      </c>
      <c r="K102" s="198">
        <f t="shared" si="10"/>
        <v>937.63699795779416</v>
      </c>
      <c r="L102" s="198">
        <f t="shared" si="11"/>
        <v>897.81037187315758</v>
      </c>
      <c r="M102" s="199">
        <f t="shared" si="12"/>
        <v>1.3990476190476191</v>
      </c>
      <c r="N102" s="199">
        <f t="shared" si="7"/>
        <v>2.6492430247724754</v>
      </c>
      <c r="O102" s="199">
        <f t="shared" si="13"/>
        <v>1.2645520833333335</v>
      </c>
      <c r="P102" s="199">
        <f t="shared" si="8"/>
        <v>2.3026534935678358</v>
      </c>
    </row>
    <row r="103" spans="1:16">
      <c r="A103" s="74" t="s">
        <v>149</v>
      </c>
      <c r="B103" s="74" t="s">
        <v>150</v>
      </c>
      <c r="C103" s="74" t="s">
        <v>151</v>
      </c>
      <c r="D103" s="75">
        <v>26449</v>
      </c>
      <c r="E103" s="75">
        <v>48748.61</v>
      </c>
      <c r="F103" s="75">
        <v>43566.44</v>
      </c>
      <c r="G103" s="75">
        <v>36027</v>
      </c>
      <c r="H103" s="75">
        <v>68042.64</v>
      </c>
      <c r="I103" s="75">
        <v>62350.44</v>
      </c>
      <c r="J103" s="198">
        <f t="shared" si="9"/>
        <v>36.213089341752053</v>
      </c>
      <c r="K103" s="198">
        <f t="shared" si="10"/>
        <v>39.578625934154843</v>
      </c>
      <c r="L103" s="198">
        <f t="shared" si="11"/>
        <v>43.115756072793644</v>
      </c>
      <c r="M103" s="199">
        <f t="shared" si="12"/>
        <v>1.8431173201255246</v>
      </c>
      <c r="N103" s="199">
        <f t="shared" si="7"/>
        <v>1.8886568407028062</v>
      </c>
      <c r="O103" s="199">
        <f t="shared" si="13"/>
        <v>1.6471866611214034</v>
      </c>
      <c r="P103" s="199">
        <f t="shared" si="8"/>
        <v>1.73065867266217</v>
      </c>
    </row>
    <row r="104" spans="1:16">
      <c r="A104" s="74" t="s">
        <v>149</v>
      </c>
      <c r="B104" s="74" t="s">
        <v>150</v>
      </c>
      <c r="C104" s="74" t="s">
        <v>101</v>
      </c>
      <c r="D104" s="75">
        <v>600</v>
      </c>
      <c r="E104" s="75">
        <v>6.18</v>
      </c>
      <c r="F104" s="75">
        <v>5.49</v>
      </c>
      <c r="G104" s="75">
        <v>15050.4</v>
      </c>
      <c r="H104" s="75">
        <v>35949.14</v>
      </c>
      <c r="I104" s="75">
        <v>31103.32</v>
      </c>
      <c r="J104" s="198">
        <f t="shared" si="9"/>
        <v>2408.4</v>
      </c>
      <c r="K104" s="198">
        <f t="shared" si="10"/>
        <v>581601.2944983819</v>
      </c>
      <c r="L104" s="198">
        <f t="shared" si="11"/>
        <v>566444.99089253182</v>
      </c>
      <c r="M104" s="199">
        <f t="shared" si="12"/>
        <v>1.03E-2</v>
      </c>
      <c r="N104" s="199">
        <f t="shared" si="7"/>
        <v>2.3885836921277841</v>
      </c>
      <c r="O104" s="199">
        <f t="shared" si="13"/>
        <v>9.1500000000000001E-3</v>
      </c>
      <c r="P104" s="199">
        <f t="shared" si="8"/>
        <v>2.0666108541965662</v>
      </c>
    </row>
    <row r="105" spans="1:16">
      <c r="A105" s="74" t="s">
        <v>149</v>
      </c>
      <c r="B105" s="74" t="s">
        <v>150</v>
      </c>
      <c r="C105" s="74" t="s">
        <v>49</v>
      </c>
      <c r="D105" s="75"/>
      <c r="E105" s="75"/>
      <c r="F105" s="75"/>
      <c r="G105" s="75">
        <v>5750</v>
      </c>
      <c r="H105" s="75">
        <v>12082.42</v>
      </c>
      <c r="I105" s="75">
        <v>10548.48</v>
      </c>
      <c r="J105" s="198"/>
      <c r="K105" s="198"/>
      <c r="L105" s="198"/>
      <c r="M105" s="198"/>
      <c r="N105" s="199">
        <f t="shared" si="7"/>
        <v>2.1012904347826087</v>
      </c>
      <c r="O105" s="199"/>
      <c r="P105" s="199">
        <f t="shared" si="8"/>
        <v>1.8345182608695652</v>
      </c>
    </row>
    <row r="106" spans="1:16">
      <c r="A106" s="74" t="s">
        <v>149</v>
      </c>
      <c r="B106" s="74" t="s">
        <v>150</v>
      </c>
      <c r="C106" s="74" t="s">
        <v>600</v>
      </c>
      <c r="D106" s="75">
        <v>24302.1</v>
      </c>
      <c r="E106" s="75">
        <v>51810.21</v>
      </c>
      <c r="F106" s="75">
        <v>46006.25</v>
      </c>
      <c r="G106" s="75">
        <v>7668</v>
      </c>
      <c r="H106" s="75">
        <v>16754.099999999999</v>
      </c>
      <c r="I106" s="75">
        <v>15772.43</v>
      </c>
      <c r="J106" s="198">
        <f t="shared" si="9"/>
        <v>-68.447171232115736</v>
      </c>
      <c r="K106" s="198">
        <f t="shared" si="10"/>
        <v>-67.66255145462641</v>
      </c>
      <c r="L106" s="198">
        <f t="shared" si="11"/>
        <v>-65.716766743648961</v>
      </c>
      <c r="M106" s="199">
        <f t="shared" si="12"/>
        <v>2.1319231671337047</v>
      </c>
      <c r="N106" s="199">
        <f t="shared" si="7"/>
        <v>2.1849374021909229</v>
      </c>
      <c r="O106" s="199">
        <f t="shared" si="13"/>
        <v>1.8930977158352571</v>
      </c>
      <c r="P106" s="199">
        <f t="shared" si="8"/>
        <v>2.0569157537819511</v>
      </c>
    </row>
    <row r="107" spans="1:16">
      <c r="A107" s="74" t="s">
        <v>149</v>
      </c>
      <c r="B107" s="74" t="s">
        <v>150</v>
      </c>
      <c r="C107" s="74" t="s">
        <v>601</v>
      </c>
      <c r="D107" s="75"/>
      <c r="E107" s="75"/>
      <c r="F107" s="75"/>
      <c r="G107" s="75">
        <v>8424</v>
      </c>
      <c r="H107" s="75">
        <v>19651.14</v>
      </c>
      <c r="I107" s="75">
        <v>16889.82</v>
      </c>
      <c r="J107" s="198"/>
      <c r="K107" s="198"/>
      <c r="L107" s="198"/>
      <c r="M107" s="198"/>
      <c r="N107" s="199">
        <f t="shared" si="7"/>
        <v>2.33275641025641</v>
      </c>
      <c r="O107" s="199"/>
      <c r="P107" s="199">
        <f t="shared" si="8"/>
        <v>2.0049643874643874</v>
      </c>
    </row>
    <row r="108" spans="1:16">
      <c r="A108" s="74" t="s">
        <v>149</v>
      </c>
      <c r="B108" s="74" t="s">
        <v>150</v>
      </c>
      <c r="C108" s="74" t="s">
        <v>169</v>
      </c>
      <c r="D108" s="75"/>
      <c r="E108" s="75"/>
      <c r="F108" s="75"/>
      <c r="G108" s="75">
        <v>141716.92000000001</v>
      </c>
      <c r="H108" s="75">
        <v>184783.41</v>
      </c>
      <c r="I108" s="75">
        <v>163141.94</v>
      </c>
      <c r="J108" s="198"/>
      <c r="K108" s="198"/>
      <c r="L108" s="198"/>
      <c r="M108" s="198"/>
      <c r="N108" s="199">
        <f t="shared" si="7"/>
        <v>1.3038909538818653</v>
      </c>
      <c r="O108" s="199"/>
      <c r="P108" s="199">
        <f t="shared" si="8"/>
        <v>1.1511818066607713</v>
      </c>
    </row>
    <row r="109" spans="1:16">
      <c r="A109" s="74" t="s">
        <v>149</v>
      </c>
      <c r="B109" s="74" t="s">
        <v>150</v>
      </c>
      <c r="C109" s="74" t="s">
        <v>48</v>
      </c>
      <c r="D109" s="75">
        <v>30.55</v>
      </c>
      <c r="E109" s="75">
        <v>0.28000000000000003</v>
      </c>
      <c r="F109" s="75">
        <v>0.25</v>
      </c>
      <c r="G109" s="75">
        <v>2410</v>
      </c>
      <c r="H109" s="75">
        <v>5636.65</v>
      </c>
      <c r="I109" s="75">
        <v>5181.8500000000004</v>
      </c>
      <c r="J109" s="198">
        <f t="shared" si="9"/>
        <v>7788.7070376432066</v>
      </c>
      <c r="K109" s="198">
        <f t="shared" si="10"/>
        <v>2012989.2857142854</v>
      </c>
      <c r="L109" s="198">
        <f t="shared" si="11"/>
        <v>2072640.0000000002</v>
      </c>
      <c r="M109" s="199">
        <f t="shared" si="12"/>
        <v>9.1653027823240599E-3</v>
      </c>
      <c r="N109" s="199">
        <f t="shared" si="7"/>
        <v>2.3388589211618256</v>
      </c>
      <c r="O109" s="199">
        <f t="shared" si="13"/>
        <v>8.1833060556464818E-3</v>
      </c>
      <c r="P109" s="199">
        <f t="shared" si="8"/>
        <v>2.1501452282157678</v>
      </c>
    </row>
    <row r="110" spans="1:16">
      <c r="A110" s="74" t="s">
        <v>149</v>
      </c>
      <c r="B110" s="74" t="s">
        <v>150</v>
      </c>
      <c r="C110" s="74" t="s">
        <v>82</v>
      </c>
      <c r="D110" s="75"/>
      <c r="E110" s="75"/>
      <c r="F110" s="75"/>
      <c r="G110" s="75">
        <v>6000</v>
      </c>
      <c r="H110" s="75">
        <v>15450</v>
      </c>
      <c r="I110" s="75">
        <v>14397.47</v>
      </c>
      <c r="J110" s="198"/>
      <c r="K110" s="198"/>
      <c r="L110" s="198"/>
      <c r="M110" s="198"/>
      <c r="N110" s="199">
        <f t="shared" si="7"/>
        <v>2.5750000000000002</v>
      </c>
      <c r="O110" s="199"/>
      <c r="P110" s="199">
        <f t="shared" si="8"/>
        <v>2.3995783333333334</v>
      </c>
    </row>
    <row r="111" spans="1:16">
      <c r="A111" s="74" t="s">
        <v>149</v>
      </c>
      <c r="B111" s="74" t="s">
        <v>150</v>
      </c>
      <c r="C111" s="74" t="s">
        <v>107</v>
      </c>
      <c r="D111" s="75">
        <v>13644</v>
      </c>
      <c r="E111" s="75">
        <v>28171.41</v>
      </c>
      <c r="F111" s="75">
        <v>25150.02</v>
      </c>
      <c r="G111" s="75">
        <v>15984</v>
      </c>
      <c r="H111" s="75">
        <v>40513.440000000002</v>
      </c>
      <c r="I111" s="75">
        <v>38085.019999999997</v>
      </c>
      <c r="J111" s="198">
        <f t="shared" si="9"/>
        <v>17.150395778364118</v>
      </c>
      <c r="K111" s="198">
        <f t="shared" si="10"/>
        <v>43.81048019960663</v>
      </c>
      <c r="L111" s="198">
        <f t="shared" si="11"/>
        <v>51.431370631116778</v>
      </c>
      <c r="M111" s="199">
        <f t="shared" si="12"/>
        <v>2.0647471416007037</v>
      </c>
      <c r="N111" s="199">
        <f t="shared" si="7"/>
        <v>2.5346246246246249</v>
      </c>
      <c r="O111" s="199">
        <f t="shared" si="13"/>
        <v>1.8433025505716798</v>
      </c>
      <c r="P111" s="199">
        <f t="shared" si="8"/>
        <v>2.3826964464464462</v>
      </c>
    </row>
    <row r="112" spans="1:16">
      <c r="A112" s="74" t="s">
        <v>152</v>
      </c>
      <c r="B112" s="74" t="s">
        <v>153</v>
      </c>
      <c r="C112" s="74" t="s">
        <v>109</v>
      </c>
      <c r="D112" s="75"/>
      <c r="E112" s="75"/>
      <c r="F112" s="75"/>
      <c r="G112" s="75">
        <v>32390</v>
      </c>
      <c r="H112" s="75">
        <v>49693.55</v>
      </c>
      <c r="I112" s="75">
        <v>44503.31</v>
      </c>
      <c r="J112" s="198"/>
      <c r="K112" s="198"/>
      <c r="L112" s="198"/>
      <c r="M112" s="198"/>
      <c r="N112" s="199">
        <f t="shared" si="7"/>
        <v>1.5342250694658846</v>
      </c>
      <c r="O112" s="199"/>
      <c r="P112" s="199">
        <f t="shared" si="8"/>
        <v>1.3739830194504477</v>
      </c>
    </row>
    <row r="113" spans="1:16">
      <c r="A113" s="74" t="s">
        <v>152</v>
      </c>
      <c r="B113" s="74" t="s">
        <v>153</v>
      </c>
      <c r="C113" s="74" t="s">
        <v>59</v>
      </c>
      <c r="D113" s="75">
        <v>2680</v>
      </c>
      <c r="E113" s="75">
        <v>9095.25</v>
      </c>
      <c r="F113" s="75">
        <v>8332.31</v>
      </c>
      <c r="G113" s="75">
        <v>554.4</v>
      </c>
      <c r="H113" s="75">
        <v>868.18</v>
      </c>
      <c r="I113" s="75">
        <v>822.22</v>
      </c>
      <c r="J113" s="198">
        <f t="shared" si="9"/>
        <v>-79.31343283582089</v>
      </c>
      <c r="K113" s="198">
        <f t="shared" si="10"/>
        <v>-90.45457793903411</v>
      </c>
      <c r="L113" s="198">
        <f t="shared" si="11"/>
        <v>-90.132148227802361</v>
      </c>
      <c r="M113" s="199">
        <f t="shared" si="12"/>
        <v>3.3937499999999998</v>
      </c>
      <c r="N113" s="199">
        <f t="shared" si="7"/>
        <v>1.565981240981241</v>
      </c>
      <c r="O113" s="199">
        <f t="shared" si="13"/>
        <v>3.1090708955223878</v>
      </c>
      <c r="P113" s="199">
        <f t="shared" si="8"/>
        <v>1.4830808080808082</v>
      </c>
    </row>
    <row r="114" spans="1:16">
      <c r="A114" s="74" t="s">
        <v>152</v>
      </c>
      <c r="B114" s="74" t="s">
        <v>153</v>
      </c>
      <c r="C114" s="74" t="s">
        <v>87</v>
      </c>
      <c r="D114" s="75">
        <v>44500</v>
      </c>
      <c r="E114" s="75">
        <v>33955.980000000003</v>
      </c>
      <c r="F114" s="75">
        <v>30282.04</v>
      </c>
      <c r="G114" s="75"/>
      <c r="H114" s="75"/>
      <c r="I114" s="75"/>
      <c r="J114" s="198">
        <f t="shared" si="9"/>
        <v>-100</v>
      </c>
      <c r="K114" s="198">
        <f t="shared" si="10"/>
        <v>-100</v>
      </c>
      <c r="L114" s="198">
        <f t="shared" si="11"/>
        <v>-100</v>
      </c>
      <c r="M114" s="199">
        <f t="shared" si="12"/>
        <v>0.76305573033707874</v>
      </c>
      <c r="N114" s="199"/>
      <c r="O114" s="199">
        <f t="shared" si="13"/>
        <v>0.68049528089887645</v>
      </c>
      <c r="P114" s="199"/>
    </row>
    <row r="115" spans="1:16">
      <c r="A115" s="74" t="s">
        <v>152</v>
      </c>
      <c r="B115" s="74" t="s">
        <v>153</v>
      </c>
      <c r="C115" s="74" t="s">
        <v>134</v>
      </c>
      <c r="D115" s="75"/>
      <c r="E115" s="75"/>
      <c r="F115" s="75"/>
      <c r="G115" s="75">
        <v>46403.28</v>
      </c>
      <c r="H115" s="75">
        <v>70526.34</v>
      </c>
      <c r="I115" s="75">
        <v>66262.070000000007</v>
      </c>
      <c r="J115" s="198"/>
      <c r="K115" s="198"/>
      <c r="L115" s="198"/>
      <c r="M115" s="198"/>
      <c r="N115" s="199">
        <f t="shared" si="7"/>
        <v>1.5198567859858183</v>
      </c>
      <c r="O115" s="199"/>
      <c r="P115" s="199">
        <f t="shared" si="8"/>
        <v>1.4279609113838507</v>
      </c>
    </row>
    <row r="116" spans="1:16">
      <c r="A116" s="74" t="s">
        <v>152</v>
      </c>
      <c r="B116" s="74" t="s">
        <v>153</v>
      </c>
      <c r="C116" s="74" t="s">
        <v>105</v>
      </c>
      <c r="D116" s="75">
        <v>1418.4</v>
      </c>
      <c r="E116" s="75">
        <v>2604.44</v>
      </c>
      <c r="F116" s="75">
        <v>2398.1</v>
      </c>
      <c r="G116" s="75"/>
      <c r="H116" s="75"/>
      <c r="I116" s="75"/>
      <c r="J116" s="198">
        <f t="shared" si="9"/>
        <v>-100</v>
      </c>
      <c r="K116" s="198">
        <f t="shared" si="10"/>
        <v>-100</v>
      </c>
      <c r="L116" s="198">
        <f t="shared" si="11"/>
        <v>-100</v>
      </c>
      <c r="M116" s="199">
        <f t="shared" si="12"/>
        <v>1.8361816130851663</v>
      </c>
      <c r="N116" s="199"/>
      <c r="O116" s="199">
        <f t="shared" si="13"/>
        <v>1.6907078398195148</v>
      </c>
      <c r="P116" s="199"/>
    </row>
    <row r="117" spans="1:16">
      <c r="A117" s="74" t="s">
        <v>152</v>
      </c>
      <c r="B117" s="74" t="s">
        <v>153</v>
      </c>
      <c r="C117" s="74" t="s">
        <v>121</v>
      </c>
      <c r="D117" s="75"/>
      <c r="E117" s="75"/>
      <c r="F117" s="75"/>
      <c r="G117" s="75">
        <v>3696</v>
      </c>
      <c r="H117" s="75">
        <v>5174.3999999999996</v>
      </c>
      <c r="I117" s="75">
        <v>4556.3900000000003</v>
      </c>
      <c r="J117" s="198"/>
      <c r="K117" s="198"/>
      <c r="L117" s="198"/>
      <c r="M117" s="198"/>
      <c r="N117" s="199">
        <f t="shared" si="7"/>
        <v>1.4</v>
      </c>
      <c r="O117" s="199"/>
      <c r="P117" s="199">
        <f t="shared" si="8"/>
        <v>1.2327895021645023</v>
      </c>
    </row>
    <row r="118" spans="1:16">
      <c r="A118" s="74" t="s">
        <v>152</v>
      </c>
      <c r="B118" s="74" t="s">
        <v>153</v>
      </c>
      <c r="C118" s="74" t="s">
        <v>91</v>
      </c>
      <c r="D118" s="75">
        <v>42000</v>
      </c>
      <c r="E118" s="75">
        <v>25620</v>
      </c>
      <c r="F118" s="75">
        <v>22990.48</v>
      </c>
      <c r="G118" s="75"/>
      <c r="H118" s="75"/>
      <c r="I118" s="75"/>
      <c r="J118" s="198">
        <f t="shared" si="9"/>
        <v>-100</v>
      </c>
      <c r="K118" s="198">
        <f t="shared" si="10"/>
        <v>-100</v>
      </c>
      <c r="L118" s="198">
        <f t="shared" si="11"/>
        <v>-100</v>
      </c>
      <c r="M118" s="199">
        <f t="shared" si="12"/>
        <v>0.61</v>
      </c>
      <c r="N118" s="199"/>
      <c r="O118" s="199">
        <f t="shared" si="13"/>
        <v>0.54739238095238096</v>
      </c>
      <c r="P118" s="199"/>
    </row>
    <row r="119" spans="1:16">
      <c r="A119" s="74" t="s">
        <v>152</v>
      </c>
      <c r="B119" s="74" t="s">
        <v>153</v>
      </c>
      <c r="C119" s="74" t="s">
        <v>45</v>
      </c>
      <c r="D119" s="75">
        <v>103470</v>
      </c>
      <c r="E119" s="75">
        <v>63885.4</v>
      </c>
      <c r="F119" s="75">
        <v>57185.9</v>
      </c>
      <c r="G119" s="75">
        <v>510748.03</v>
      </c>
      <c r="H119" s="75">
        <v>664876.89</v>
      </c>
      <c r="I119" s="75">
        <v>605674.49</v>
      </c>
      <c r="J119" s="198">
        <f t="shared" si="9"/>
        <v>393.6194355851938</v>
      </c>
      <c r="K119" s="198">
        <f t="shared" si="10"/>
        <v>940.73370441446718</v>
      </c>
      <c r="L119" s="198">
        <f t="shared" si="11"/>
        <v>959.13256589473974</v>
      </c>
      <c r="M119" s="199">
        <f t="shared" si="12"/>
        <v>0.61742920653329469</v>
      </c>
      <c r="N119" s="199">
        <f t="shared" si="7"/>
        <v>1.3017708360030287</v>
      </c>
      <c r="O119" s="199">
        <f t="shared" si="13"/>
        <v>0.55268097032956409</v>
      </c>
      <c r="P119" s="199">
        <f t="shared" si="8"/>
        <v>1.1858577114825093</v>
      </c>
    </row>
    <row r="120" spans="1:16">
      <c r="A120" s="74" t="s">
        <v>152</v>
      </c>
      <c r="B120" s="74" t="s">
        <v>153</v>
      </c>
      <c r="C120" s="74" t="s">
        <v>61</v>
      </c>
      <c r="D120" s="75"/>
      <c r="E120" s="75"/>
      <c r="F120" s="75"/>
      <c r="G120" s="75">
        <v>48058.19</v>
      </c>
      <c r="H120" s="75">
        <v>84934.51</v>
      </c>
      <c r="I120" s="75">
        <v>75500.600000000006</v>
      </c>
      <c r="J120" s="198"/>
      <c r="K120" s="198"/>
      <c r="L120" s="198"/>
      <c r="M120" s="198"/>
      <c r="N120" s="199">
        <f t="shared" si="7"/>
        <v>1.7673264432139453</v>
      </c>
      <c r="O120" s="199"/>
      <c r="P120" s="199">
        <f t="shared" si="8"/>
        <v>1.5710246266037069</v>
      </c>
    </row>
    <row r="121" spans="1:16">
      <c r="A121" s="74" t="s">
        <v>152</v>
      </c>
      <c r="B121" s="74" t="s">
        <v>153</v>
      </c>
      <c r="C121" s="74" t="s">
        <v>151</v>
      </c>
      <c r="D121" s="75">
        <v>31394</v>
      </c>
      <c r="E121" s="75">
        <v>64682.84</v>
      </c>
      <c r="F121" s="75">
        <v>57874.68</v>
      </c>
      <c r="G121" s="75">
        <v>19575</v>
      </c>
      <c r="H121" s="75">
        <v>38387.910000000003</v>
      </c>
      <c r="I121" s="75">
        <v>34321.97</v>
      </c>
      <c r="J121" s="198">
        <f t="shared" si="9"/>
        <v>-37.647321144167677</v>
      </c>
      <c r="K121" s="198">
        <f t="shared" si="10"/>
        <v>-40.652095671742295</v>
      </c>
      <c r="L121" s="198">
        <f t="shared" si="11"/>
        <v>-40.696052228712105</v>
      </c>
      <c r="M121" s="199">
        <f t="shared" si="12"/>
        <v>2.0603567560680385</v>
      </c>
      <c r="N121" s="199">
        <f t="shared" si="7"/>
        <v>1.9610681992337167</v>
      </c>
      <c r="O121" s="199">
        <f t="shared" si="13"/>
        <v>1.8434949353379626</v>
      </c>
      <c r="P121" s="199">
        <f t="shared" si="8"/>
        <v>1.753357343550447</v>
      </c>
    </row>
    <row r="122" spans="1:16">
      <c r="A122" s="74" t="s">
        <v>152</v>
      </c>
      <c r="B122" s="74" t="s">
        <v>153</v>
      </c>
      <c r="C122" s="74" t="s">
        <v>106</v>
      </c>
      <c r="D122" s="75">
        <v>78500</v>
      </c>
      <c r="E122" s="75">
        <v>46590</v>
      </c>
      <c r="F122" s="75">
        <v>41900.480000000003</v>
      </c>
      <c r="G122" s="75"/>
      <c r="H122" s="75"/>
      <c r="I122" s="75"/>
      <c r="J122" s="198">
        <f t="shared" si="9"/>
        <v>-100</v>
      </c>
      <c r="K122" s="198">
        <f t="shared" si="10"/>
        <v>-100</v>
      </c>
      <c r="L122" s="198">
        <f t="shared" si="11"/>
        <v>-100</v>
      </c>
      <c r="M122" s="199">
        <f t="shared" si="12"/>
        <v>0.59350318471337582</v>
      </c>
      <c r="N122" s="199"/>
      <c r="O122" s="199">
        <f t="shared" si="13"/>
        <v>0.53376407643312107</v>
      </c>
      <c r="P122" s="199"/>
    </row>
    <row r="123" spans="1:16">
      <c r="A123" s="74" t="s">
        <v>152</v>
      </c>
      <c r="B123" s="74" t="s">
        <v>153</v>
      </c>
      <c r="C123" s="74" t="s">
        <v>112</v>
      </c>
      <c r="D123" s="75">
        <v>12000</v>
      </c>
      <c r="E123" s="75">
        <v>5160</v>
      </c>
      <c r="F123" s="75">
        <v>4537.6899999999996</v>
      </c>
      <c r="G123" s="75"/>
      <c r="H123" s="75"/>
      <c r="I123" s="75"/>
      <c r="J123" s="198">
        <f t="shared" si="9"/>
        <v>-100</v>
      </c>
      <c r="K123" s="198">
        <f t="shared" si="10"/>
        <v>-100</v>
      </c>
      <c r="L123" s="198">
        <f t="shared" si="11"/>
        <v>-100</v>
      </c>
      <c r="M123" s="199">
        <f t="shared" si="12"/>
        <v>0.43</v>
      </c>
      <c r="N123" s="199"/>
      <c r="O123" s="199">
        <f t="shared" si="13"/>
        <v>0.37814083333333331</v>
      </c>
      <c r="P123" s="199"/>
    </row>
    <row r="124" spans="1:16">
      <c r="A124" s="74" t="s">
        <v>152</v>
      </c>
      <c r="B124" s="74" t="s">
        <v>153</v>
      </c>
      <c r="C124" s="74" t="s">
        <v>600</v>
      </c>
      <c r="D124" s="75">
        <v>7999.2</v>
      </c>
      <c r="E124" s="75">
        <v>14355.55</v>
      </c>
      <c r="F124" s="75">
        <v>12797.25</v>
      </c>
      <c r="G124" s="75">
        <v>2880</v>
      </c>
      <c r="H124" s="75">
        <v>4735.43</v>
      </c>
      <c r="I124" s="75">
        <v>4455.25</v>
      </c>
      <c r="J124" s="198">
        <f t="shared" si="9"/>
        <v>-63.996399639963997</v>
      </c>
      <c r="K124" s="198">
        <f t="shared" si="10"/>
        <v>-67.013245748160116</v>
      </c>
      <c r="L124" s="198">
        <f t="shared" si="11"/>
        <v>-65.185879778858734</v>
      </c>
      <c r="M124" s="199">
        <f t="shared" si="12"/>
        <v>1.794623212321232</v>
      </c>
      <c r="N124" s="199">
        <f t="shared" si="7"/>
        <v>1.6442465277777778</v>
      </c>
      <c r="O124" s="199">
        <f t="shared" si="13"/>
        <v>1.5998162316231623</v>
      </c>
      <c r="P124" s="199">
        <f t="shared" si="8"/>
        <v>1.5469618055555556</v>
      </c>
    </row>
    <row r="125" spans="1:16">
      <c r="A125" s="74" t="s">
        <v>152</v>
      </c>
      <c r="B125" s="74" t="s">
        <v>153</v>
      </c>
      <c r="C125" s="74" t="s">
        <v>585</v>
      </c>
      <c r="D125" s="75">
        <v>2315.48</v>
      </c>
      <c r="E125" s="75">
        <v>3133.21</v>
      </c>
      <c r="F125" s="75">
        <v>2795.68</v>
      </c>
      <c r="G125" s="75">
        <v>3400</v>
      </c>
      <c r="H125" s="75">
        <v>6713.12</v>
      </c>
      <c r="I125" s="75">
        <v>6089.39</v>
      </c>
      <c r="J125" s="198">
        <f t="shared" si="9"/>
        <v>46.837804688444727</v>
      </c>
      <c r="K125" s="198">
        <f t="shared" si="10"/>
        <v>114.25694415631253</v>
      </c>
      <c r="L125" s="198">
        <f t="shared" si="11"/>
        <v>117.81427058890863</v>
      </c>
      <c r="M125" s="199">
        <f t="shared" si="12"/>
        <v>1.3531578765525938</v>
      </c>
      <c r="N125" s="199">
        <f t="shared" si="7"/>
        <v>1.9744470588235294</v>
      </c>
      <c r="O125" s="199">
        <f t="shared" si="13"/>
        <v>1.2073868053276209</v>
      </c>
      <c r="P125" s="199">
        <f t="shared" si="8"/>
        <v>1.7909970588235296</v>
      </c>
    </row>
    <row r="126" spans="1:16">
      <c r="A126" s="74" t="s">
        <v>152</v>
      </c>
      <c r="B126" s="74" t="s">
        <v>153</v>
      </c>
      <c r="C126" s="74" t="s">
        <v>169</v>
      </c>
      <c r="D126" s="75">
        <v>62060</v>
      </c>
      <c r="E126" s="75">
        <v>8209</v>
      </c>
      <c r="F126" s="75">
        <v>7339.04</v>
      </c>
      <c r="G126" s="75"/>
      <c r="H126" s="75"/>
      <c r="I126" s="75"/>
      <c r="J126" s="198">
        <f t="shared" si="9"/>
        <v>-100</v>
      </c>
      <c r="K126" s="198">
        <f t="shared" si="10"/>
        <v>-100</v>
      </c>
      <c r="L126" s="198">
        <f t="shared" si="11"/>
        <v>-100</v>
      </c>
      <c r="M126" s="199">
        <f t="shared" si="12"/>
        <v>0.13227521753142121</v>
      </c>
      <c r="N126" s="199"/>
      <c r="O126" s="199">
        <f t="shared" si="13"/>
        <v>0.11825717048018047</v>
      </c>
      <c r="P126" s="199"/>
    </row>
    <row r="127" spans="1:16">
      <c r="A127" s="74" t="s">
        <v>152</v>
      </c>
      <c r="B127" s="74" t="s">
        <v>153</v>
      </c>
      <c r="C127" s="74" t="s">
        <v>48</v>
      </c>
      <c r="D127" s="75"/>
      <c r="E127" s="75"/>
      <c r="F127" s="75"/>
      <c r="G127" s="75">
        <v>11923.2</v>
      </c>
      <c r="H127" s="75">
        <v>19754.080000000002</v>
      </c>
      <c r="I127" s="75">
        <v>18527.439999999999</v>
      </c>
      <c r="J127" s="198"/>
      <c r="K127" s="198"/>
      <c r="L127" s="198"/>
      <c r="M127" s="198"/>
      <c r="N127" s="199">
        <f t="shared" si="7"/>
        <v>1.6567767042404724</v>
      </c>
      <c r="O127" s="199"/>
      <c r="P127" s="199">
        <f t="shared" si="8"/>
        <v>1.5538982823403111</v>
      </c>
    </row>
    <row r="128" spans="1:16">
      <c r="A128" s="74" t="s">
        <v>152</v>
      </c>
      <c r="B128" s="74" t="s">
        <v>153</v>
      </c>
      <c r="C128" s="74" t="s">
        <v>90</v>
      </c>
      <c r="D128" s="75">
        <v>23300</v>
      </c>
      <c r="E128" s="75">
        <v>14992.39</v>
      </c>
      <c r="F128" s="75">
        <v>13264.5</v>
      </c>
      <c r="G128" s="75"/>
      <c r="H128" s="75"/>
      <c r="I128" s="75"/>
      <c r="J128" s="198">
        <f t="shared" si="9"/>
        <v>-100</v>
      </c>
      <c r="K128" s="198">
        <f t="shared" si="10"/>
        <v>-100</v>
      </c>
      <c r="L128" s="198">
        <f t="shared" si="11"/>
        <v>-100</v>
      </c>
      <c r="M128" s="199">
        <f t="shared" si="12"/>
        <v>0.64345021459227469</v>
      </c>
      <c r="N128" s="199"/>
      <c r="O128" s="199">
        <f t="shared" si="13"/>
        <v>0.56929184549356227</v>
      </c>
      <c r="P128" s="199"/>
    </row>
    <row r="129" spans="1:16">
      <c r="A129" s="74" t="s">
        <v>152</v>
      </c>
      <c r="B129" s="74" t="s">
        <v>153</v>
      </c>
      <c r="C129" s="74" t="s">
        <v>107</v>
      </c>
      <c r="D129" s="75">
        <v>576</v>
      </c>
      <c r="E129" s="75">
        <v>1479.88</v>
      </c>
      <c r="F129" s="75">
        <v>1303.48</v>
      </c>
      <c r="G129" s="75">
        <v>748.8</v>
      </c>
      <c r="H129" s="75">
        <v>1304.8399999999999</v>
      </c>
      <c r="I129" s="75">
        <v>1210.07</v>
      </c>
      <c r="J129" s="198">
        <f t="shared" si="9"/>
        <v>29.999999999999993</v>
      </c>
      <c r="K129" s="198">
        <f t="shared" si="10"/>
        <v>-11.827986052923221</v>
      </c>
      <c r="L129" s="198">
        <f t="shared" si="11"/>
        <v>-7.1662012458956079</v>
      </c>
      <c r="M129" s="199">
        <f t="shared" si="12"/>
        <v>2.5692361111111115</v>
      </c>
      <c r="N129" s="199">
        <f t="shared" si="7"/>
        <v>1.7425747863247862</v>
      </c>
      <c r="O129" s="199">
        <f t="shared" si="13"/>
        <v>2.2629861111111111</v>
      </c>
      <c r="P129" s="199">
        <f t="shared" si="8"/>
        <v>1.6160122863247863</v>
      </c>
    </row>
    <row r="130" spans="1:16">
      <c r="A130" s="74" t="s">
        <v>154</v>
      </c>
      <c r="B130" s="74" t="s">
        <v>155</v>
      </c>
      <c r="C130" s="74" t="s">
        <v>134</v>
      </c>
      <c r="D130" s="75"/>
      <c r="E130" s="75"/>
      <c r="F130" s="75"/>
      <c r="G130" s="75">
        <v>39900</v>
      </c>
      <c r="H130" s="75">
        <v>13965</v>
      </c>
      <c r="I130" s="75">
        <v>12664.55</v>
      </c>
      <c r="J130" s="198"/>
      <c r="K130" s="198"/>
      <c r="L130" s="198"/>
      <c r="M130" s="198"/>
      <c r="N130" s="199">
        <f t="shared" si="7"/>
        <v>0.35</v>
      </c>
      <c r="O130" s="199"/>
      <c r="P130" s="199">
        <f t="shared" si="8"/>
        <v>0.31740726817042603</v>
      </c>
    </row>
    <row r="131" spans="1:16">
      <c r="A131" s="74" t="s">
        <v>154</v>
      </c>
      <c r="B131" s="74" t="s">
        <v>155</v>
      </c>
      <c r="C131" s="74" t="s">
        <v>91</v>
      </c>
      <c r="D131" s="75"/>
      <c r="E131" s="75"/>
      <c r="F131" s="75"/>
      <c r="G131" s="75">
        <v>629956</v>
      </c>
      <c r="H131" s="75">
        <v>736109.5</v>
      </c>
      <c r="I131" s="75">
        <v>649017.57999999996</v>
      </c>
      <c r="J131" s="198"/>
      <c r="K131" s="198"/>
      <c r="L131" s="198"/>
      <c r="M131" s="198"/>
      <c r="N131" s="199">
        <f t="shared" si="7"/>
        <v>1.1685093879572541</v>
      </c>
      <c r="O131" s="199"/>
      <c r="P131" s="199">
        <f t="shared" si="8"/>
        <v>1.0302585894887897</v>
      </c>
    </row>
    <row r="132" spans="1:16">
      <c r="A132" s="74" t="s">
        <v>154</v>
      </c>
      <c r="B132" s="74" t="s">
        <v>155</v>
      </c>
      <c r="C132" s="74" t="s">
        <v>101</v>
      </c>
      <c r="D132" s="75">
        <v>47000</v>
      </c>
      <c r="E132" s="75">
        <v>12806.67</v>
      </c>
      <c r="F132" s="75">
        <v>11676.2</v>
      </c>
      <c r="G132" s="75"/>
      <c r="H132" s="75"/>
      <c r="I132" s="75"/>
      <c r="J132" s="198">
        <f t="shared" si="9"/>
        <v>-100</v>
      </c>
      <c r="K132" s="198">
        <f t="shared" si="10"/>
        <v>-100</v>
      </c>
      <c r="L132" s="198">
        <f t="shared" si="11"/>
        <v>-100</v>
      </c>
      <c r="M132" s="199">
        <f t="shared" si="12"/>
        <v>0.27248234042553193</v>
      </c>
      <c r="N132" s="199"/>
      <c r="O132" s="199">
        <f t="shared" si="13"/>
        <v>0.24842978723404258</v>
      </c>
      <c r="P132" s="199"/>
    </row>
    <row r="133" spans="1:16">
      <c r="A133" s="74" t="s">
        <v>154</v>
      </c>
      <c r="B133" s="74" t="s">
        <v>155</v>
      </c>
      <c r="C133" s="74" t="s">
        <v>585</v>
      </c>
      <c r="D133" s="75">
        <v>8315.32</v>
      </c>
      <c r="E133" s="75">
        <v>14651.76</v>
      </c>
      <c r="F133" s="75">
        <v>13200.58</v>
      </c>
      <c r="G133" s="75"/>
      <c r="H133" s="75"/>
      <c r="I133" s="75"/>
      <c r="J133" s="198">
        <f t="shared" si="9"/>
        <v>-100</v>
      </c>
      <c r="K133" s="198">
        <f t="shared" si="10"/>
        <v>-100</v>
      </c>
      <c r="L133" s="198">
        <f t="shared" si="11"/>
        <v>-100</v>
      </c>
      <c r="M133" s="199">
        <f t="shared" si="12"/>
        <v>1.7620199823939429</v>
      </c>
      <c r="N133" s="199"/>
      <c r="O133" s="199">
        <f t="shared" si="13"/>
        <v>1.5875011424695622</v>
      </c>
      <c r="P133" s="199"/>
    </row>
    <row r="134" spans="1:16">
      <c r="A134" s="74" t="s">
        <v>154</v>
      </c>
      <c r="B134" s="74" t="s">
        <v>155</v>
      </c>
      <c r="C134" s="74" t="s">
        <v>169</v>
      </c>
      <c r="D134" s="75"/>
      <c r="E134" s="75"/>
      <c r="F134" s="75"/>
      <c r="G134" s="75">
        <v>5280</v>
      </c>
      <c r="H134" s="75">
        <v>1432</v>
      </c>
      <c r="I134" s="75">
        <v>1350.72</v>
      </c>
      <c r="J134" s="198"/>
      <c r="K134" s="198"/>
      <c r="L134" s="198"/>
      <c r="M134" s="198"/>
      <c r="N134" s="199">
        <f t="shared" ref="N134:N168" si="14">H134/G134</f>
        <v>0.27121212121212124</v>
      </c>
      <c r="O134" s="199"/>
      <c r="P134" s="199">
        <f t="shared" ref="P134:P167" si="15">I134/G134</f>
        <v>0.25581818181818183</v>
      </c>
    </row>
    <row r="135" spans="1:16">
      <c r="A135" s="74" t="s">
        <v>154</v>
      </c>
      <c r="B135" s="74" t="s">
        <v>155</v>
      </c>
      <c r="C135" s="74" t="s">
        <v>58</v>
      </c>
      <c r="D135" s="75">
        <v>85000</v>
      </c>
      <c r="E135" s="75">
        <v>24285</v>
      </c>
      <c r="F135" s="75">
        <v>22316.32</v>
      </c>
      <c r="G135" s="75">
        <v>63000</v>
      </c>
      <c r="H135" s="75">
        <v>19530</v>
      </c>
      <c r="I135" s="75">
        <v>17632.16</v>
      </c>
      <c r="J135" s="198">
        <f t="shared" ref="J135:J167" si="16">(G135-D135)*100/D135</f>
        <v>-25.882352941176471</v>
      </c>
      <c r="K135" s="198">
        <f t="shared" ref="K135:K167" si="17">(H135-E135)*100/E135</f>
        <v>-19.579987646695493</v>
      </c>
      <c r="L135" s="198">
        <f t="shared" ref="L135:L168" si="18">(I135-F135)*100/F135</f>
        <v>-20.989840618883399</v>
      </c>
      <c r="M135" s="199">
        <f t="shared" ref="M135:M168" si="19">E135/D135</f>
        <v>0.2857058823529412</v>
      </c>
      <c r="N135" s="199">
        <f t="shared" si="14"/>
        <v>0.31</v>
      </c>
      <c r="O135" s="199">
        <f t="shared" ref="O135:O168" si="20">F135/D135</f>
        <v>0.26254494117647059</v>
      </c>
      <c r="P135" s="199">
        <f t="shared" si="15"/>
        <v>0.27987555555555554</v>
      </c>
    </row>
    <row r="136" spans="1:16">
      <c r="A136" s="74" t="s">
        <v>154</v>
      </c>
      <c r="B136" s="74" t="s">
        <v>155</v>
      </c>
      <c r="C136" s="74" t="s">
        <v>107</v>
      </c>
      <c r="D136" s="75">
        <v>50</v>
      </c>
      <c r="E136" s="75">
        <v>2</v>
      </c>
      <c r="F136" s="75">
        <v>1.8</v>
      </c>
      <c r="G136" s="75"/>
      <c r="H136" s="75"/>
      <c r="I136" s="75"/>
      <c r="J136" s="198">
        <f t="shared" si="16"/>
        <v>-100</v>
      </c>
      <c r="K136" s="198">
        <f t="shared" si="17"/>
        <v>-100</v>
      </c>
      <c r="L136" s="198">
        <f t="shared" si="18"/>
        <v>-100</v>
      </c>
      <c r="M136" s="199">
        <f t="shared" si="19"/>
        <v>0.04</v>
      </c>
      <c r="N136" s="199"/>
      <c r="O136" s="199">
        <f t="shared" si="20"/>
        <v>3.6000000000000004E-2</v>
      </c>
      <c r="P136" s="199"/>
    </row>
    <row r="137" spans="1:16">
      <c r="A137" s="74" t="s">
        <v>154</v>
      </c>
      <c r="B137" s="74" t="s">
        <v>155</v>
      </c>
      <c r="C137" s="74" t="s">
        <v>144</v>
      </c>
      <c r="D137" s="75">
        <v>715506.51</v>
      </c>
      <c r="E137" s="75">
        <v>395663.22</v>
      </c>
      <c r="F137" s="75">
        <v>353931.92</v>
      </c>
      <c r="G137" s="75">
        <v>699808</v>
      </c>
      <c r="H137" s="75">
        <v>755349.4</v>
      </c>
      <c r="I137" s="75">
        <v>696267.05</v>
      </c>
      <c r="J137" s="198">
        <f t="shared" si="16"/>
        <v>-2.1940415328995413</v>
      </c>
      <c r="K137" s="198">
        <f t="shared" si="17"/>
        <v>90.907155838240442</v>
      </c>
      <c r="L137" s="198">
        <f t="shared" si="18"/>
        <v>96.723440485390554</v>
      </c>
      <c r="M137" s="199">
        <f t="shared" si="19"/>
        <v>0.55298339633555527</v>
      </c>
      <c r="N137" s="199">
        <f t="shared" si="14"/>
        <v>1.0793666262746353</v>
      </c>
      <c r="O137" s="199">
        <f t="shared" si="20"/>
        <v>0.49465925893532398</v>
      </c>
      <c r="P137" s="199">
        <f t="shared" si="15"/>
        <v>0.99494011214504552</v>
      </c>
    </row>
    <row r="138" spans="1:16">
      <c r="A138" s="74" t="s">
        <v>156</v>
      </c>
      <c r="B138" s="74" t="s">
        <v>157</v>
      </c>
      <c r="C138" s="74" t="s">
        <v>134</v>
      </c>
      <c r="D138" s="75"/>
      <c r="E138" s="75"/>
      <c r="F138" s="75"/>
      <c r="G138" s="75">
        <v>69750</v>
      </c>
      <c r="H138" s="75">
        <v>57967.24</v>
      </c>
      <c r="I138" s="75">
        <v>53189.9</v>
      </c>
      <c r="J138" s="198"/>
      <c r="K138" s="198"/>
      <c r="L138" s="198"/>
      <c r="M138" s="198"/>
      <c r="N138" s="199">
        <f t="shared" si="14"/>
        <v>0.83107154121863791</v>
      </c>
      <c r="O138" s="199"/>
      <c r="P138" s="199">
        <f t="shared" si="15"/>
        <v>0.76257921146953411</v>
      </c>
    </row>
    <row r="139" spans="1:16">
      <c r="A139" s="74" t="s">
        <v>156</v>
      </c>
      <c r="B139" s="74" t="s">
        <v>157</v>
      </c>
      <c r="C139" s="74" t="s">
        <v>45</v>
      </c>
      <c r="D139" s="75">
        <v>140014.79999999999</v>
      </c>
      <c r="E139" s="75">
        <v>75255.03</v>
      </c>
      <c r="F139" s="75">
        <v>66797.81</v>
      </c>
      <c r="G139" s="75">
        <v>46494</v>
      </c>
      <c r="H139" s="75">
        <v>30674.7</v>
      </c>
      <c r="I139" s="75">
        <v>27128.76</v>
      </c>
      <c r="J139" s="198">
        <f t="shared" si="16"/>
        <v>-66.793510400329097</v>
      </c>
      <c r="K139" s="198">
        <f t="shared" si="17"/>
        <v>-59.23900369184625</v>
      </c>
      <c r="L139" s="198">
        <f t="shared" si="18"/>
        <v>-59.386752350114484</v>
      </c>
      <c r="M139" s="199">
        <f t="shared" si="19"/>
        <v>0.53747910935129717</v>
      </c>
      <c r="N139" s="199">
        <f t="shared" si="14"/>
        <v>0.65975609756097564</v>
      </c>
      <c r="O139" s="199">
        <f t="shared" si="20"/>
        <v>0.47707678045463769</v>
      </c>
      <c r="P139" s="199">
        <f t="shared" si="15"/>
        <v>0.58348948251387267</v>
      </c>
    </row>
    <row r="140" spans="1:16">
      <c r="A140" s="74" t="s">
        <v>156</v>
      </c>
      <c r="B140" s="74" t="s">
        <v>157</v>
      </c>
      <c r="C140" s="74" t="s">
        <v>61</v>
      </c>
      <c r="D140" s="75"/>
      <c r="E140" s="75"/>
      <c r="F140" s="75"/>
      <c r="G140" s="75">
        <v>40356.65</v>
      </c>
      <c r="H140" s="75">
        <v>33939.599999999999</v>
      </c>
      <c r="I140" s="75">
        <v>29771.59</v>
      </c>
      <c r="J140" s="198"/>
      <c r="K140" s="198"/>
      <c r="L140" s="198"/>
      <c r="M140" s="198"/>
      <c r="N140" s="199">
        <f t="shared" si="14"/>
        <v>0.84099150945383216</v>
      </c>
      <c r="O140" s="199"/>
      <c r="P140" s="199">
        <f t="shared" si="15"/>
        <v>0.73771212427196009</v>
      </c>
    </row>
    <row r="141" spans="1:16">
      <c r="A141" s="74" t="s">
        <v>156</v>
      </c>
      <c r="B141" s="74" t="s">
        <v>157</v>
      </c>
      <c r="C141" s="74" t="s">
        <v>169</v>
      </c>
      <c r="D141" s="75">
        <v>65486</v>
      </c>
      <c r="E141" s="75">
        <v>30823.14</v>
      </c>
      <c r="F141" s="75">
        <v>28086.82</v>
      </c>
      <c r="G141" s="75">
        <v>105727.66</v>
      </c>
      <c r="H141" s="75">
        <v>49196.99</v>
      </c>
      <c r="I141" s="75">
        <v>46358.49</v>
      </c>
      <c r="J141" s="198">
        <f t="shared" si="16"/>
        <v>61.450783373545498</v>
      </c>
      <c r="K141" s="198">
        <f t="shared" si="17"/>
        <v>59.610571797681864</v>
      </c>
      <c r="L141" s="198">
        <f t="shared" si="18"/>
        <v>65.054249644495172</v>
      </c>
      <c r="M141" s="199">
        <f t="shared" si="19"/>
        <v>0.47068289405369085</v>
      </c>
      <c r="N141" s="199">
        <f t="shared" si="14"/>
        <v>0.46531806340932919</v>
      </c>
      <c r="O141" s="199">
        <f t="shared" si="20"/>
        <v>0.42889808508688881</v>
      </c>
      <c r="P141" s="199">
        <f t="shared" si="15"/>
        <v>0.43847078427726477</v>
      </c>
    </row>
    <row r="142" spans="1:16">
      <c r="A142" s="74" t="s">
        <v>156</v>
      </c>
      <c r="B142" s="74" t="s">
        <v>157</v>
      </c>
      <c r="C142" s="74" t="s">
        <v>107</v>
      </c>
      <c r="D142" s="75">
        <v>144</v>
      </c>
      <c r="E142" s="75">
        <v>198.87</v>
      </c>
      <c r="F142" s="75">
        <v>176.52</v>
      </c>
      <c r="G142" s="75">
        <v>1054.48</v>
      </c>
      <c r="H142" s="75">
        <v>1408.95</v>
      </c>
      <c r="I142" s="75">
        <v>1311.49</v>
      </c>
      <c r="J142" s="198">
        <f t="shared" si="16"/>
        <v>632.27777777777783</v>
      </c>
      <c r="K142" s="198">
        <f t="shared" si="17"/>
        <v>608.47790013576707</v>
      </c>
      <c r="L142" s="198">
        <f t="shared" si="18"/>
        <v>642.96963516881931</v>
      </c>
      <c r="M142" s="199">
        <f t="shared" si="19"/>
        <v>1.3810416666666667</v>
      </c>
      <c r="N142" s="199">
        <f t="shared" si="14"/>
        <v>1.3361562096957742</v>
      </c>
      <c r="O142" s="199">
        <f t="shared" si="20"/>
        <v>1.2258333333333333</v>
      </c>
      <c r="P142" s="199">
        <f t="shared" si="15"/>
        <v>1.2437315074728776</v>
      </c>
    </row>
    <row r="143" spans="1:16">
      <c r="A143" s="74" t="s">
        <v>158</v>
      </c>
      <c r="B143" s="74" t="s">
        <v>159</v>
      </c>
      <c r="C143" s="74" t="s">
        <v>606</v>
      </c>
      <c r="D143" s="75"/>
      <c r="E143" s="75"/>
      <c r="F143" s="75"/>
      <c r="G143" s="75">
        <v>26200</v>
      </c>
      <c r="H143" s="75">
        <v>39300</v>
      </c>
      <c r="I143" s="75">
        <v>33176.730000000003</v>
      </c>
      <c r="J143" s="198"/>
      <c r="K143" s="198"/>
      <c r="L143" s="198"/>
      <c r="M143" s="198"/>
      <c r="N143" s="199">
        <f t="shared" si="14"/>
        <v>1.5</v>
      </c>
      <c r="O143" s="199"/>
      <c r="P143" s="199">
        <f t="shared" si="15"/>
        <v>1.2662874045801529</v>
      </c>
    </row>
    <row r="144" spans="1:16">
      <c r="A144" s="74" t="s">
        <v>158</v>
      </c>
      <c r="B144" s="74" t="s">
        <v>159</v>
      </c>
      <c r="C144" s="74" t="s">
        <v>59</v>
      </c>
      <c r="D144" s="75">
        <v>405</v>
      </c>
      <c r="E144" s="75">
        <v>684.82</v>
      </c>
      <c r="F144" s="75">
        <v>627.37</v>
      </c>
      <c r="G144" s="75"/>
      <c r="H144" s="75"/>
      <c r="I144" s="75"/>
      <c r="J144" s="198">
        <f t="shared" si="16"/>
        <v>-100</v>
      </c>
      <c r="K144" s="198">
        <f t="shared" si="17"/>
        <v>-99.999999999999986</v>
      </c>
      <c r="L144" s="198">
        <f t="shared" si="18"/>
        <v>-100</v>
      </c>
      <c r="M144" s="199">
        <f t="shared" si="19"/>
        <v>1.6909135802469137</v>
      </c>
      <c r="N144" s="199"/>
      <c r="O144" s="199">
        <f t="shared" si="20"/>
        <v>1.5490617283950618</v>
      </c>
      <c r="P144" s="199"/>
    </row>
    <row r="145" spans="1:16">
      <c r="A145" s="74" t="s">
        <v>158</v>
      </c>
      <c r="B145" s="74" t="s">
        <v>159</v>
      </c>
      <c r="C145" s="74" t="s">
        <v>134</v>
      </c>
      <c r="D145" s="75">
        <v>26000</v>
      </c>
      <c r="E145" s="75">
        <v>13650</v>
      </c>
      <c r="F145" s="75">
        <v>12114.31</v>
      </c>
      <c r="G145" s="75">
        <v>26000</v>
      </c>
      <c r="H145" s="75">
        <v>34450</v>
      </c>
      <c r="I145" s="75">
        <v>30771.43</v>
      </c>
      <c r="J145" s="198">
        <f t="shared" si="16"/>
        <v>0</v>
      </c>
      <c r="K145" s="198">
        <f t="shared" si="17"/>
        <v>152.38095238095238</v>
      </c>
      <c r="L145" s="198">
        <f t="shared" si="18"/>
        <v>154.00893653868857</v>
      </c>
      <c r="M145" s="199">
        <f t="shared" si="19"/>
        <v>0.52500000000000002</v>
      </c>
      <c r="N145" s="199">
        <f t="shared" si="14"/>
        <v>1.325</v>
      </c>
      <c r="O145" s="199">
        <f t="shared" si="20"/>
        <v>0.46593499999999999</v>
      </c>
      <c r="P145" s="199">
        <f t="shared" si="15"/>
        <v>1.1835165384615385</v>
      </c>
    </row>
    <row r="146" spans="1:16">
      <c r="A146" s="74" t="s">
        <v>158</v>
      </c>
      <c r="B146" s="74" t="s">
        <v>159</v>
      </c>
      <c r="C146" s="74" t="s">
        <v>62</v>
      </c>
      <c r="D146" s="75"/>
      <c r="E146" s="75"/>
      <c r="F146" s="75"/>
      <c r="G146" s="75">
        <v>26000</v>
      </c>
      <c r="H146" s="75">
        <v>15336.25</v>
      </c>
      <c r="I146" s="75">
        <v>13654.91</v>
      </c>
      <c r="J146" s="198"/>
      <c r="K146" s="198"/>
      <c r="L146" s="198"/>
      <c r="M146" s="198"/>
      <c r="N146" s="199">
        <f t="shared" si="14"/>
        <v>0.58985576923076921</v>
      </c>
      <c r="O146" s="199"/>
      <c r="P146" s="199">
        <f t="shared" si="15"/>
        <v>0.5251888461538462</v>
      </c>
    </row>
    <row r="147" spans="1:16">
      <c r="A147" s="74" t="s">
        <v>158</v>
      </c>
      <c r="B147" s="74" t="s">
        <v>159</v>
      </c>
      <c r="C147" s="74" t="s">
        <v>53</v>
      </c>
      <c r="D147" s="75"/>
      <c r="E147" s="75"/>
      <c r="F147" s="75"/>
      <c r="G147" s="75">
        <v>26000</v>
      </c>
      <c r="H147" s="75">
        <v>23680</v>
      </c>
      <c r="I147" s="75">
        <v>22143.63</v>
      </c>
      <c r="J147" s="198"/>
      <c r="K147" s="198"/>
      <c r="L147" s="198"/>
      <c r="M147" s="198"/>
      <c r="N147" s="199">
        <f t="shared" si="14"/>
        <v>0.91076923076923078</v>
      </c>
      <c r="O147" s="199"/>
      <c r="P147" s="199">
        <f t="shared" si="15"/>
        <v>0.85167807692307695</v>
      </c>
    </row>
    <row r="148" spans="1:16">
      <c r="A148" s="74" t="s">
        <v>158</v>
      </c>
      <c r="B148" s="74" t="s">
        <v>159</v>
      </c>
      <c r="C148" s="74" t="s">
        <v>50</v>
      </c>
      <c r="D148" s="75"/>
      <c r="E148" s="75"/>
      <c r="F148" s="75"/>
      <c r="G148" s="75">
        <v>80988.75</v>
      </c>
      <c r="H148" s="75">
        <v>94891.83</v>
      </c>
      <c r="I148" s="75">
        <v>83154.539999999994</v>
      </c>
      <c r="J148" s="198"/>
      <c r="K148" s="198"/>
      <c r="L148" s="198"/>
      <c r="M148" s="198"/>
      <c r="N148" s="199">
        <f t="shared" si="14"/>
        <v>1.1716668055748485</v>
      </c>
      <c r="O148" s="199"/>
      <c r="P148" s="199">
        <f t="shared" si="15"/>
        <v>1.0267418622956892</v>
      </c>
    </row>
    <row r="149" spans="1:16">
      <c r="A149" s="74" t="s">
        <v>158</v>
      </c>
      <c r="B149" s="74" t="s">
        <v>159</v>
      </c>
      <c r="C149" s="74" t="s">
        <v>52</v>
      </c>
      <c r="D149" s="75">
        <v>330</v>
      </c>
      <c r="E149" s="75">
        <v>269.10000000000002</v>
      </c>
      <c r="F149" s="75">
        <v>244.57</v>
      </c>
      <c r="G149" s="75">
        <v>250</v>
      </c>
      <c r="H149" s="75">
        <v>196.43</v>
      </c>
      <c r="I149" s="75">
        <v>186.91</v>
      </c>
      <c r="J149" s="198">
        <f t="shared" si="16"/>
        <v>-24.242424242424242</v>
      </c>
      <c r="K149" s="198">
        <f t="shared" si="17"/>
        <v>-27.004830917874401</v>
      </c>
      <c r="L149" s="198">
        <f t="shared" si="18"/>
        <v>-23.576072290141884</v>
      </c>
      <c r="M149" s="199">
        <f t="shared" si="19"/>
        <v>0.81545454545454554</v>
      </c>
      <c r="N149" s="199">
        <f t="shared" si="14"/>
        <v>0.78571999999999997</v>
      </c>
      <c r="O149" s="199">
        <f t="shared" si="20"/>
        <v>0.74112121212121207</v>
      </c>
      <c r="P149" s="199">
        <f t="shared" si="15"/>
        <v>0.74763999999999997</v>
      </c>
    </row>
    <row r="150" spans="1:16">
      <c r="A150" s="74" t="s">
        <v>158</v>
      </c>
      <c r="B150" s="74" t="s">
        <v>159</v>
      </c>
      <c r="C150" s="74" t="s">
        <v>105</v>
      </c>
      <c r="D150" s="75">
        <v>47996</v>
      </c>
      <c r="E150" s="75">
        <v>69993.5</v>
      </c>
      <c r="F150" s="75">
        <v>61389.52</v>
      </c>
      <c r="G150" s="75"/>
      <c r="H150" s="75"/>
      <c r="I150" s="75"/>
      <c r="J150" s="198">
        <f t="shared" si="16"/>
        <v>-100</v>
      </c>
      <c r="K150" s="198">
        <f t="shared" si="17"/>
        <v>-100</v>
      </c>
      <c r="L150" s="198">
        <f t="shared" si="18"/>
        <v>-100</v>
      </c>
      <c r="M150" s="199">
        <f t="shared" si="19"/>
        <v>1.4583194432869406</v>
      </c>
      <c r="N150" s="199"/>
      <c r="O150" s="199">
        <f t="shared" si="20"/>
        <v>1.2790549212434368</v>
      </c>
      <c r="P150" s="199"/>
    </row>
    <row r="151" spans="1:16">
      <c r="A151" s="74" t="s">
        <v>158</v>
      </c>
      <c r="B151" s="74" t="s">
        <v>159</v>
      </c>
      <c r="C151" s="74" t="s">
        <v>232</v>
      </c>
      <c r="D151" s="75">
        <v>1316000</v>
      </c>
      <c r="E151" s="75">
        <v>627620</v>
      </c>
      <c r="F151" s="75">
        <v>566680.51</v>
      </c>
      <c r="G151" s="75"/>
      <c r="H151" s="75"/>
      <c r="I151" s="75"/>
      <c r="J151" s="198">
        <f t="shared" si="16"/>
        <v>-100</v>
      </c>
      <c r="K151" s="198">
        <f t="shared" si="17"/>
        <v>-100</v>
      </c>
      <c r="L151" s="198">
        <f t="shared" si="18"/>
        <v>-100</v>
      </c>
      <c r="M151" s="199">
        <f t="shared" si="19"/>
        <v>0.47691489361702127</v>
      </c>
      <c r="N151" s="199"/>
      <c r="O151" s="199">
        <f t="shared" si="20"/>
        <v>0.43060829027355624</v>
      </c>
      <c r="P151" s="199"/>
    </row>
    <row r="152" spans="1:16">
      <c r="A152" s="74" t="s">
        <v>158</v>
      </c>
      <c r="B152" s="74" t="s">
        <v>159</v>
      </c>
      <c r="C152" s="74" t="s">
        <v>91</v>
      </c>
      <c r="D152" s="75">
        <v>11578607</v>
      </c>
      <c r="E152" s="75">
        <v>8316452.8099999996</v>
      </c>
      <c r="F152" s="75">
        <v>7438877.0899999999</v>
      </c>
      <c r="G152" s="75">
        <v>8307130</v>
      </c>
      <c r="H152" s="75">
        <v>9356709.1400000006</v>
      </c>
      <c r="I152" s="75">
        <v>8532172.7699999996</v>
      </c>
      <c r="J152" s="198">
        <f t="shared" si="16"/>
        <v>-28.254495553739755</v>
      </c>
      <c r="K152" s="198">
        <f t="shared" si="17"/>
        <v>12.508413788498382</v>
      </c>
      <c r="L152" s="198">
        <f t="shared" si="18"/>
        <v>14.697052616579793</v>
      </c>
      <c r="M152" s="199">
        <f t="shared" si="19"/>
        <v>0.71826021990382782</v>
      </c>
      <c r="N152" s="199">
        <f t="shared" si="14"/>
        <v>1.1263467816201265</v>
      </c>
      <c r="O152" s="199">
        <f t="shared" si="20"/>
        <v>0.64246736157466955</v>
      </c>
      <c r="P152" s="199">
        <f t="shared" si="15"/>
        <v>1.0270903151870743</v>
      </c>
    </row>
    <row r="153" spans="1:16">
      <c r="A153" s="74" t="s">
        <v>158</v>
      </c>
      <c r="B153" s="74" t="s">
        <v>159</v>
      </c>
      <c r="C153" s="74" t="s">
        <v>61</v>
      </c>
      <c r="D153" s="75">
        <v>14531.4</v>
      </c>
      <c r="E153" s="75">
        <v>15890.82</v>
      </c>
      <c r="F153" s="75">
        <v>14606.87</v>
      </c>
      <c r="G153" s="75">
        <v>34712.019999999997</v>
      </c>
      <c r="H153" s="75">
        <v>36324.1</v>
      </c>
      <c r="I153" s="75">
        <v>32105.83</v>
      </c>
      <c r="J153" s="198">
        <f t="shared" si="16"/>
        <v>138.87595138802865</v>
      </c>
      <c r="K153" s="198">
        <f t="shared" si="17"/>
        <v>128.58543486113365</v>
      </c>
      <c r="L153" s="198">
        <f t="shared" si="18"/>
        <v>119.79951899345993</v>
      </c>
      <c r="M153" s="199">
        <f t="shared" si="19"/>
        <v>1.0935505181881993</v>
      </c>
      <c r="N153" s="199">
        <f t="shared" si="14"/>
        <v>1.046441549641882</v>
      </c>
      <c r="O153" s="199">
        <f t="shared" si="20"/>
        <v>1.0051935807974457</v>
      </c>
      <c r="P153" s="199">
        <f t="shared" si="15"/>
        <v>0.92491966759641198</v>
      </c>
    </row>
    <row r="154" spans="1:16">
      <c r="A154" s="74" t="s">
        <v>158</v>
      </c>
      <c r="B154" s="74" t="s">
        <v>159</v>
      </c>
      <c r="C154" s="74" t="s">
        <v>64</v>
      </c>
      <c r="D154" s="75">
        <v>84000</v>
      </c>
      <c r="E154" s="75">
        <v>25200</v>
      </c>
      <c r="F154" s="75">
        <v>23296.639999999999</v>
      </c>
      <c r="G154" s="75">
        <v>733500</v>
      </c>
      <c r="H154" s="75">
        <v>279035</v>
      </c>
      <c r="I154" s="75">
        <v>250411.3</v>
      </c>
      <c r="J154" s="198">
        <f t="shared" si="16"/>
        <v>773.21428571428567</v>
      </c>
      <c r="K154" s="198">
        <f t="shared" si="17"/>
        <v>1007.281746031746</v>
      </c>
      <c r="L154" s="198">
        <f t="shared" si="18"/>
        <v>974.88161382929025</v>
      </c>
      <c r="M154" s="199">
        <f t="shared" si="19"/>
        <v>0.3</v>
      </c>
      <c r="N154" s="199">
        <f t="shared" si="14"/>
        <v>0.38041581458759371</v>
      </c>
      <c r="O154" s="199">
        <f t="shared" si="20"/>
        <v>0.27734095238095235</v>
      </c>
      <c r="P154" s="199">
        <f t="shared" si="15"/>
        <v>0.34139236537150647</v>
      </c>
    </row>
    <row r="155" spans="1:16">
      <c r="A155" s="74" t="s">
        <v>158</v>
      </c>
      <c r="B155" s="74" t="s">
        <v>159</v>
      </c>
      <c r="C155" s="74" t="s">
        <v>169</v>
      </c>
      <c r="D155" s="75">
        <v>37371</v>
      </c>
      <c r="E155" s="75">
        <v>19113.57</v>
      </c>
      <c r="F155" s="75">
        <v>17384.32</v>
      </c>
      <c r="G155" s="75">
        <v>30171.17</v>
      </c>
      <c r="H155" s="75">
        <v>22143.15</v>
      </c>
      <c r="I155" s="75">
        <v>20309.55</v>
      </c>
      <c r="J155" s="198">
        <f t="shared" si="16"/>
        <v>-19.26582109122047</v>
      </c>
      <c r="K155" s="198">
        <f t="shared" si="17"/>
        <v>15.850414129856441</v>
      </c>
      <c r="L155" s="198">
        <f t="shared" si="18"/>
        <v>16.82683015499024</v>
      </c>
      <c r="M155" s="199">
        <f t="shared" si="19"/>
        <v>0.51145460383719998</v>
      </c>
      <c r="N155" s="199">
        <f t="shared" si="14"/>
        <v>0.73391751131958105</v>
      </c>
      <c r="O155" s="199">
        <f t="shared" si="20"/>
        <v>0.46518209306681652</v>
      </c>
      <c r="P155" s="199">
        <f t="shared" si="15"/>
        <v>0.67314426321551335</v>
      </c>
    </row>
    <row r="156" spans="1:16">
      <c r="A156" s="74" t="s">
        <v>158</v>
      </c>
      <c r="B156" s="74" t="s">
        <v>159</v>
      </c>
      <c r="C156" s="74" t="s">
        <v>58</v>
      </c>
      <c r="D156" s="75"/>
      <c r="E156" s="75"/>
      <c r="F156" s="75"/>
      <c r="G156" s="75">
        <v>44010</v>
      </c>
      <c r="H156" s="75">
        <v>13863.3</v>
      </c>
      <c r="I156" s="75">
        <v>12299.29</v>
      </c>
      <c r="J156" s="198"/>
      <c r="K156" s="198"/>
      <c r="L156" s="198"/>
      <c r="M156" s="198"/>
      <c r="N156" s="199">
        <f t="shared" si="14"/>
        <v>0.31500340831629176</v>
      </c>
      <c r="O156" s="199"/>
      <c r="P156" s="199">
        <f t="shared" si="15"/>
        <v>0.27946580322653947</v>
      </c>
    </row>
    <row r="157" spans="1:16">
      <c r="A157" s="74" t="s">
        <v>158</v>
      </c>
      <c r="B157" s="74" t="s">
        <v>159</v>
      </c>
      <c r="C157" s="74" t="s">
        <v>621</v>
      </c>
      <c r="D157" s="75"/>
      <c r="E157" s="75"/>
      <c r="F157" s="75"/>
      <c r="G157" s="75">
        <v>454420</v>
      </c>
      <c r="H157" s="75">
        <v>435159.02</v>
      </c>
      <c r="I157" s="75">
        <v>392664.48</v>
      </c>
      <c r="J157" s="198"/>
      <c r="K157" s="198"/>
      <c r="L157" s="198"/>
      <c r="M157" s="198"/>
      <c r="N157" s="199">
        <f t="shared" si="14"/>
        <v>0.95761414550415924</v>
      </c>
      <c r="O157" s="199"/>
      <c r="P157" s="199">
        <f t="shared" si="15"/>
        <v>0.864100347695964</v>
      </c>
    </row>
    <row r="158" spans="1:16">
      <c r="A158" s="74" t="s">
        <v>158</v>
      </c>
      <c r="B158" s="74" t="s">
        <v>159</v>
      </c>
      <c r="C158" s="74" t="s">
        <v>57</v>
      </c>
      <c r="D158" s="75"/>
      <c r="E158" s="75"/>
      <c r="F158" s="75"/>
      <c r="G158" s="75">
        <v>3807120</v>
      </c>
      <c r="H158" s="75">
        <v>4188524.17</v>
      </c>
      <c r="I158" s="75">
        <v>3695276.96</v>
      </c>
      <c r="J158" s="198"/>
      <c r="K158" s="198"/>
      <c r="L158" s="198"/>
      <c r="M158" s="198"/>
      <c r="N158" s="199">
        <f t="shared" si="14"/>
        <v>1.1001818093466977</v>
      </c>
      <c r="O158" s="199"/>
      <c r="P158" s="199">
        <f t="shared" si="15"/>
        <v>0.97062266490155291</v>
      </c>
    </row>
    <row r="159" spans="1:16">
      <c r="A159" s="74" t="s">
        <v>158</v>
      </c>
      <c r="B159" s="74" t="s">
        <v>159</v>
      </c>
      <c r="C159" s="74" t="s">
        <v>144</v>
      </c>
      <c r="D159" s="75">
        <v>7050696.5599999996</v>
      </c>
      <c r="E159" s="75">
        <v>4480943.29</v>
      </c>
      <c r="F159" s="75">
        <v>4043575.53</v>
      </c>
      <c r="G159" s="75">
        <v>2002136.75</v>
      </c>
      <c r="H159" s="75">
        <v>2042636.62</v>
      </c>
      <c r="I159" s="75">
        <v>1900756.64</v>
      </c>
      <c r="J159" s="198">
        <f t="shared" si="16"/>
        <v>-71.603702797841009</v>
      </c>
      <c r="K159" s="198">
        <f t="shared" si="17"/>
        <v>-54.415030769112903</v>
      </c>
      <c r="L159" s="198">
        <f t="shared" si="18"/>
        <v>-52.993170873204882</v>
      </c>
      <c r="M159" s="199">
        <f t="shared" si="19"/>
        <v>0.63553200054322012</v>
      </c>
      <c r="N159" s="199">
        <f t="shared" si="14"/>
        <v>1.0202283235648115</v>
      </c>
      <c r="O159" s="199">
        <f t="shared" si="20"/>
        <v>0.57350014932425342</v>
      </c>
      <c r="P159" s="199">
        <f t="shared" si="15"/>
        <v>0.9493640431903565</v>
      </c>
    </row>
    <row r="160" spans="1:16">
      <c r="A160" s="74" t="s">
        <v>160</v>
      </c>
      <c r="B160" s="74" t="s">
        <v>161</v>
      </c>
      <c r="C160" s="74" t="s">
        <v>45</v>
      </c>
      <c r="D160" s="75"/>
      <c r="E160" s="75"/>
      <c r="F160" s="75"/>
      <c r="G160" s="75">
        <v>1008.42</v>
      </c>
      <c r="H160" s="75">
        <v>3358.04</v>
      </c>
      <c r="I160" s="75">
        <v>2865.99</v>
      </c>
      <c r="J160" s="198"/>
      <c r="K160" s="198"/>
      <c r="L160" s="198"/>
      <c r="M160" s="198"/>
      <c r="N160" s="199">
        <f t="shared" si="14"/>
        <v>3.3300013883104262</v>
      </c>
      <c r="O160" s="199"/>
      <c r="P160" s="199">
        <f t="shared" si="15"/>
        <v>2.8420598560123755</v>
      </c>
    </row>
    <row r="161" spans="1:16">
      <c r="A161" s="74" t="s">
        <v>630</v>
      </c>
      <c r="B161" s="74" t="s">
        <v>631</v>
      </c>
      <c r="C161" s="74" t="s">
        <v>48</v>
      </c>
      <c r="D161" s="75"/>
      <c r="E161" s="75"/>
      <c r="F161" s="75"/>
      <c r="G161" s="75">
        <v>100000</v>
      </c>
      <c r="H161" s="75">
        <v>329450</v>
      </c>
      <c r="I161" s="75">
        <v>292355.99</v>
      </c>
      <c r="J161" s="198"/>
      <c r="K161" s="198"/>
      <c r="L161" s="198"/>
      <c r="M161" s="198"/>
      <c r="N161" s="199">
        <f t="shared" si="14"/>
        <v>3.2945000000000002</v>
      </c>
      <c r="O161" s="199"/>
      <c r="P161" s="199">
        <f t="shared" si="15"/>
        <v>2.9235598999999999</v>
      </c>
    </row>
    <row r="162" spans="1:16">
      <c r="A162" s="74" t="s">
        <v>630</v>
      </c>
      <c r="B162" s="74" t="s">
        <v>631</v>
      </c>
      <c r="C162" s="74" t="s">
        <v>58</v>
      </c>
      <c r="D162" s="75"/>
      <c r="E162" s="75"/>
      <c r="F162" s="75"/>
      <c r="G162" s="75">
        <v>468150</v>
      </c>
      <c r="H162" s="75">
        <v>185130</v>
      </c>
      <c r="I162" s="75">
        <v>166127.01</v>
      </c>
      <c r="J162" s="198"/>
      <c r="K162" s="198"/>
      <c r="L162" s="198"/>
      <c r="M162" s="198"/>
      <c r="N162" s="199">
        <f t="shared" si="14"/>
        <v>0.39545017622556872</v>
      </c>
      <c r="O162" s="199"/>
      <c r="P162" s="199">
        <f t="shared" si="15"/>
        <v>0.3548585068888177</v>
      </c>
    </row>
    <row r="163" spans="1:16">
      <c r="A163" s="74" t="s">
        <v>808</v>
      </c>
      <c r="B163" s="74" t="s">
        <v>809</v>
      </c>
      <c r="C163" s="74" t="s">
        <v>87</v>
      </c>
      <c r="D163" s="75"/>
      <c r="E163" s="75"/>
      <c r="F163" s="75"/>
      <c r="G163" s="75">
        <v>27000</v>
      </c>
      <c r="H163" s="75">
        <v>18814.84</v>
      </c>
      <c r="I163" s="75">
        <v>17550</v>
      </c>
      <c r="J163" s="198"/>
      <c r="K163" s="198"/>
      <c r="L163" s="198"/>
      <c r="M163" s="198"/>
      <c r="N163" s="199">
        <f t="shared" si="14"/>
        <v>0.69684592592592598</v>
      </c>
      <c r="O163" s="199"/>
      <c r="P163" s="199">
        <f t="shared" si="15"/>
        <v>0.65</v>
      </c>
    </row>
    <row r="164" spans="1:16">
      <c r="A164" s="74" t="s">
        <v>808</v>
      </c>
      <c r="B164" s="74" t="s">
        <v>809</v>
      </c>
      <c r="C164" s="74" t="s">
        <v>105</v>
      </c>
      <c r="D164" s="75">
        <v>27500</v>
      </c>
      <c r="E164" s="75">
        <v>24123.99</v>
      </c>
      <c r="F164" s="75">
        <v>22000</v>
      </c>
      <c r="G164" s="75">
        <v>27000</v>
      </c>
      <c r="H164" s="75">
        <v>20587.580000000002</v>
      </c>
      <c r="I164" s="75">
        <v>18927</v>
      </c>
      <c r="J164" s="198">
        <f t="shared" si="16"/>
        <v>-1.8181818181818181</v>
      </c>
      <c r="K164" s="198">
        <f t="shared" si="17"/>
        <v>-14.659308016625772</v>
      </c>
      <c r="L164" s="198">
        <f t="shared" si="18"/>
        <v>-13.968181818181819</v>
      </c>
      <c r="M164" s="199">
        <f t="shared" si="19"/>
        <v>0.87723600000000002</v>
      </c>
      <c r="N164" s="199">
        <f t="shared" si="14"/>
        <v>0.76250296296296305</v>
      </c>
      <c r="O164" s="199">
        <f t="shared" si="20"/>
        <v>0.8</v>
      </c>
      <c r="P164" s="199">
        <f t="shared" si="15"/>
        <v>0.70099999999999996</v>
      </c>
    </row>
    <row r="165" spans="1:16">
      <c r="A165" s="74" t="s">
        <v>808</v>
      </c>
      <c r="B165" s="74" t="s">
        <v>809</v>
      </c>
      <c r="C165" s="74" t="s">
        <v>144</v>
      </c>
      <c r="D165" s="75">
        <v>27500</v>
      </c>
      <c r="E165" s="75">
        <v>24588.46</v>
      </c>
      <c r="F165" s="75">
        <v>22000</v>
      </c>
      <c r="G165" s="75"/>
      <c r="H165" s="75"/>
      <c r="I165" s="75"/>
      <c r="J165" s="198">
        <f t="shared" si="16"/>
        <v>-100</v>
      </c>
      <c r="K165" s="198">
        <f t="shared" si="17"/>
        <v>-100</v>
      </c>
      <c r="L165" s="198">
        <f t="shared" si="18"/>
        <v>-100</v>
      </c>
      <c r="M165" s="199">
        <f t="shared" si="19"/>
        <v>0.89412581818181813</v>
      </c>
      <c r="N165" s="199"/>
      <c r="O165" s="199">
        <f t="shared" si="20"/>
        <v>0.8</v>
      </c>
      <c r="P165" s="199"/>
    </row>
    <row r="166" spans="1:16">
      <c r="A166" s="74" t="s">
        <v>699</v>
      </c>
      <c r="B166" s="74" t="s">
        <v>700</v>
      </c>
      <c r="C166" s="74" t="s">
        <v>91</v>
      </c>
      <c r="D166" s="75">
        <v>26000</v>
      </c>
      <c r="E166" s="75">
        <v>16100</v>
      </c>
      <c r="F166" s="75">
        <v>14503.31</v>
      </c>
      <c r="G166" s="75"/>
      <c r="H166" s="75"/>
      <c r="I166" s="75"/>
      <c r="J166" s="198">
        <f t="shared" si="16"/>
        <v>-100</v>
      </c>
      <c r="K166" s="198">
        <f t="shared" si="17"/>
        <v>-100</v>
      </c>
      <c r="L166" s="198">
        <f t="shared" si="18"/>
        <v>-100</v>
      </c>
      <c r="M166" s="199">
        <f t="shared" si="19"/>
        <v>0.61923076923076925</v>
      </c>
      <c r="N166" s="199"/>
      <c r="O166" s="199">
        <f t="shared" si="20"/>
        <v>0.55781961538461533</v>
      </c>
      <c r="P166" s="199"/>
    </row>
    <row r="167" spans="1:16">
      <c r="A167" s="74" t="s">
        <v>699</v>
      </c>
      <c r="B167" s="74" t="s">
        <v>700</v>
      </c>
      <c r="C167" s="74" t="s">
        <v>144</v>
      </c>
      <c r="D167" s="75">
        <v>104000</v>
      </c>
      <c r="E167" s="75">
        <v>48100</v>
      </c>
      <c r="F167" s="75">
        <v>43307.15</v>
      </c>
      <c r="G167" s="75">
        <v>26000</v>
      </c>
      <c r="H167" s="75">
        <v>18300</v>
      </c>
      <c r="I167" s="75">
        <v>17378.13</v>
      </c>
      <c r="J167" s="198">
        <f t="shared" si="16"/>
        <v>-75</v>
      </c>
      <c r="K167" s="198">
        <f t="shared" si="17"/>
        <v>-61.954261954261952</v>
      </c>
      <c r="L167" s="198">
        <f t="shared" si="18"/>
        <v>-59.872376732248597</v>
      </c>
      <c r="M167" s="199">
        <f t="shared" si="19"/>
        <v>0.46250000000000002</v>
      </c>
      <c r="N167" s="199">
        <f t="shared" si="14"/>
        <v>0.7038461538461539</v>
      </c>
      <c r="O167" s="199">
        <f t="shared" si="20"/>
        <v>0.41641490384615387</v>
      </c>
      <c r="P167" s="199">
        <f t="shared" si="15"/>
        <v>0.66838961538461539</v>
      </c>
    </row>
    <row r="168" spans="1:16" s="126" customFormat="1">
      <c r="A168" s="200"/>
      <c r="B168" s="201" t="s">
        <v>120</v>
      </c>
      <c r="C168" s="200"/>
      <c r="D168" s="202">
        <f>SUM(D5:D167)</f>
        <v>44509187.520000003</v>
      </c>
      <c r="E168" s="202">
        <f t="shared" ref="E168:I168" si="21">SUM(E5:E167)</f>
        <v>36450981.500000015</v>
      </c>
      <c r="F168" s="202">
        <f t="shared" si="21"/>
        <v>32685919.909999989</v>
      </c>
      <c r="G168" s="202">
        <f t="shared" si="21"/>
        <v>52697574.989999995</v>
      </c>
      <c r="H168" s="202">
        <f t="shared" si="21"/>
        <v>61930241.939999983</v>
      </c>
      <c r="I168" s="202">
        <f t="shared" si="21"/>
        <v>55539281.299999975</v>
      </c>
      <c r="J168" s="203">
        <f t="shared" ref="J168:K168" si="22">(G168-D168)*100/D168</f>
        <v>18.397072438854508</v>
      </c>
      <c r="K168" s="204">
        <f t="shared" si="22"/>
        <v>69.90006686102528</v>
      </c>
      <c r="L168" s="203">
        <f t="shared" si="18"/>
        <v>69.918060904898041</v>
      </c>
      <c r="M168" s="205">
        <f t="shared" si="19"/>
        <v>0.81895409759211912</v>
      </c>
      <c r="N168" s="205">
        <f t="shared" si="14"/>
        <v>1.1752009831904409</v>
      </c>
      <c r="O168" s="205">
        <f t="shared" si="20"/>
        <v>0.7343634366570434</v>
      </c>
      <c r="P168" s="205">
        <f t="shared" ref="P168" si="23">I168/G168</f>
        <v>1.0539248022425933</v>
      </c>
    </row>
  </sheetData>
  <autoFilter ref="A4:P168"/>
  <mergeCells count="3">
    <mergeCell ref="A1:H1"/>
    <mergeCell ref="A3:H3"/>
    <mergeCell ref="A2:H2"/>
  </mergeCells>
  <phoneticPr fontId="0" type="noConversion"/>
  <printOptions horizontalCentered="1"/>
  <pageMargins left="0" right="0" top="0.39370078740157483" bottom="0.19685039370078741" header="0.51181102362204722" footer="0.51181102362204722"/>
  <pageSetup paperSize="9" scale="2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theme="3" tint="0.39997558519241921"/>
  </sheetPr>
  <dimension ref="A1:P361"/>
  <sheetViews>
    <sheetView view="pageBreakPreview" topLeftCell="B1" zoomScale="98" zoomScaleNormal="100" zoomScaleSheetLayoutView="98" workbookViewId="0">
      <selection activeCell="E8" sqref="E8"/>
    </sheetView>
  </sheetViews>
  <sheetFormatPr defaultRowHeight="10.5"/>
  <cols>
    <col min="1" max="1" width="11.5703125" style="67" bestFit="1" customWidth="1"/>
    <col min="2" max="2" width="44.28515625" style="67" customWidth="1"/>
    <col min="3" max="3" width="22.140625" style="67" customWidth="1"/>
    <col min="4" max="4" width="10" style="73" bestFit="1" customWidth="1"/>
    <col min="5" max="6" width="10.42578125" style="73" bestFit="1" customWidth="1"/>
    <col min="7" max="7" width="9.7109375" style="73" customWidth="1"/>
    <col min="8" max="8" width="9.85546875" style="73" customWidth="1"/>
    <col min="9" max="9" width="9.7109375" style="73" customWidth="1"/>
    <col min="10" max="10" width="8.42578125" style="67" customWidth="1"/>
    <col min="11" max="12" width="7.7109375" style="67" customWidth="1"/>
    <col min="13" max="16" width="7.85546875" style="67" customWidth="1"/>
    <col min="17" max="16384" width="9.140625" style="67"/>
  </cols>
  <sheetData>
    <row r="1" spans="1:16" ht="12.75" customHeight="1">
      <c r="A1" s="174" t="s">
        <v>124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s="206" customFormat="1" ht="12.75" customHeight="1">
      <c r="A2" s="173" t="s">
        <v>865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2.75" customHeight="1">
      <c r="A3" s="173" t="s">
        <v>123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s="126" customFormat="1" ht="31.5">
      <c r="A4" s="193" t="s">
        <v>125</v>
      </c>
      <c r="B4" s="193" t="s">
        <v>126</v>
      </c>
      <c r="C4" s="193" t="s">
        <v>127</v>
      </c>
      <c r="D4" s="194" t="s">
        <v>683</v>
      </c>
      <c r="E4" s="194" t="s">
        <v>684</v>
      </c>
      <c r="F4" s="194" t="s">
        <v>717</v>
      </c>
      <c r="G4" s="194" t="s">
        <v>740</v>
      </c>
      <c r="H4" s="194" t="s">
        <v>741</v>
      </c>
      <c r="I4" s="194" t="s">
        <v>742</v>
      </c>
      <c r="J4" s="195" t="s">
        <v>78</v>
      </c>
      <c r="K4" s="196" t="s">
        <v>79</v>
      </c>
      <c r="L4" s="196" t="s">
        <v>656</v>
      </c>
      <c r="M4" s="197" t="s">
        <v>685</v>
      </c>
      <c r="N4" s="197" t="s">
        <v>743</v>
      </c>
      <c r="O4" s="197" t="s">
        <v>686</v>
      </c>
      <c r="P4" s="197" t="s">
        <v>744</v>
      </c>
    </row>
    <row r="5" spans="1:16">
      <c r="A5" s="74" t="s">
        <v>172</v>
      </c>
      <c r="B5" s="74" t="s">
        <v>173</v>
      </c>
      <c r="C5" s="74" t="s">
        <v>133</v>
      </c>
      <c r="D5" s="75">
        <v>10920</v>
      </c>
      <c r="E5" s="75">
        <v>6434.1</v>
      </c>
      <c r="F5" s="75">
        <v>5763.11</v>
      </c>
      <c r="G5" s="75">
        <v>11487</v>
      </c>
      <c r="H5" s="75">
        <v>6605.8</v>
      </c>
      <c r="I5" s="75">
        <v>6049.58</v>
      </c>
      <c r="J5" s="207">
        <f>(G5-D5)*100/D5</f>
        <v>5.1923076923076925</v>
      </c>
      <c r="K5" s="208">
        <f>(H5-E5)*100/E5</f>
        <v>2.6685938981364887</v>
      </c>
      <c r="L5" s="208">
        <f>(I5-F5)*100/F5</f>
        <v>4.9707536382265873</v>
      </c>
      <c r="M5" s="209">
        <f>E5/D5</f>
        <v>0.58920329670329674</v>
      </c>
      <c r="N5" s="209">
        <f>H5/G5</f>
        <v>0.57506746757203797</v>
      </c>
      <c r="O5" s="209">
        <f>F5/D5</f>
        <v>0.52775732600732594</v>
      </c>
      <c r="P5" s="209">
        <f>I5/G5</f>
        <v>0.52664577348306785</v>
      </c>
    </row>
    <row r="6" spans="1:16">
      <c r="A6" s="74" t="s">
        <v>172</v>
      </c>
      <c r="B6" s="74" t="s">
        <v>173</v>
      </c>
      <c r="C6" s="74" t="s">
        <v>52</v>
      </c>
      <c r="D6" s="75"/>
      <c r="E6" s="75"/>
      <c r="F6" s="75"/>
      <c r="G6" s="75">
        <v>2880</v>
      </c>
      <c r="H6" s="75">
        <v>1209.5999999999999</v>
      </c>
      <c r="I6" s="75">
        <v>1107.93</v>
      </c>
      <c r="J6" s="207"/>
      <c r="K6" s="207"/>
      <c r="L6" s="207"/>
      <c r="M6" s="207"/>
      <c r="N6" s="209">
        <f t="shared" ref="N6:N69" si="0">H6/G6</f>
        <v>0.42</v>
      </c>
      <c r="O6" s="209"/>
      <c r="P6" s="209">
        <f t="shared" ref="P6:P69" si="1">I6/G6</f>
        <v>0.38469791666666669</v>
      </c>
    </row>
    <row r="7" spans="1:16">
      <c r="A7" s="74" t="s">
        <v>172</v>
      </c>
      <c r="B7" s="74" t="s">
        <v>173</v>
      </c>
      <c r="C7" s="74" t="s">
        <v>121</v>
      </c>
      <c r="D7" s="75">
        <v>8172</v>
      </c>
      <c r="E7" s="75">
        <v>4488.58</v>
      </c>
      <c r="F7" s="75">
        <v>4019.07</v>
      </c>
      <c r="G7" s="75"/>
      <c r="H7" s="75"/>
      <c r="I7" s="75"/>
      <c r="J7" s="207">
        <f t="shared" ref="J7:J69" si="2">(G7-D7)*100/D7</f>
        <v>-100</v>
      </c>
      <c r="K7" s="208">
        <f t="shared" ref="K7:K69" si="3">(H7-E7)*100/E7</f>
        <v>-100</v>
      </c>
      <c r="L7" s="208">
        <f t="shared" ref="L7:L69" si="4">(I7-F7)*100/F7</f>
        <v>-100</v>
      </c>
      <c r="M7" s="209">
        <f t="shared" ref="M7:M69" si="5">E7/D7</f>
        <v>0.54926333822809592</v>
      </c>
      <c r="N7" s="209"/>
      <c r="O7" s="209">
        <f t="shared" ref="O7:O69" si="6">F7/D7</f>
        <v>0.4918098384728341</v>
      </c>
      <c r="P7" s="209"/>
    </row>
    <row r="8" spans="1:16">
      <c r="A8" s="74" t="s">
        <v>172</v>
      </c>
      <c r="B8" s="74" t="s">
        <v>173</v>
      </c>
      <c r="C8" s="74" t="s">
        <v>91</v>
      </c>
      <c r="D8" s="75"/>
      <c r="E8" s="75"/>
      <c r="F8" s="75"/>
      <c r="G8" s="75">
        <v>21.6</v>
      </c>
      <c r="H8" s="75">
        <v>17.28</v>
      </c>
      <c r="I8" s="75">
        <v>16.11</v>
      </c>
      <c r="J8" s="207"/>
      <c r="K8" s="207"/>
      <c r="L8" s="207"/>
      <c r="M8" s="207"/>
      <c r="N8" s="209">
        <f t="shared" si="0"/>
        <v>0.8</v>
      </c>
      <c r="O8" s="209"/>
      <c r="P8" s="209">
        <f t="shared" si="1"/>
        <v>0.74583333333333324</v>
      </c>
    </row>
    <row r="9" spans="1:16">
      <c r="A9" s="74" t="s">
        <v>172</v>
      </c>
      <c r="B9" s="74" t="s">
        <v>173</v>
      </c>
      <c r="C9" s="74" t="s">
        <v>45</v>
      </c>
      <c r="D9" s="75">
        <v>27300</v>
      </c>
      <c r="E9" s="75">
        <v>15015</v>
      </c>
      <c r="F9" s="75">
        <v>13389.92</v>
      </c>
      <c r="G9" s="75">
        <v>48444</v>
      </c>
      <c r="H9" s="75">
        <v>25257</v>
      </c>
      <c r="I9" s="75">
        <v>23010.43</v>
      </c>
      <c r="J9" s="207">
        <f t="shared" si="2"/>
        <v>77.450549450549445</v>
      </c>
      <c r="K9" s="208">
        <f t="shared" si="3"/>
        <v>68.211788211788217</v>
      </c>
      <c r="L9" s="208">
        <f t="shared" si="4"/>
        <v>71.848898275717858</v>
      </c>
      <c r="M9" s="209">
        <f t="shared" si="5"/>
        <v>0.55000000000000004</v>
      </c>
      <c r="N9" s="209">
        <f t="shared" si="0"/>
        <v>0.52136487490710925</v>
      </c>
      <c r="O9" s="209">
        <f t="shared" si="6"/>
        <v>0.49047326007326009</v>
      </c>
      <c r="P9" s="209">
        <f t="shared" si="1"/>
        <v>0.47499029807612914</v>
      </c>
    </row>
    <row r="10" spans="1:16">
      <c r="A10" s="74" t="s">
        <v>172</v>
      </c>
      <c r="B10" s="74" t="s">
        <v>173</v>
      </c>
      <c r="C10" s="74" t="s">
        <v>61</v>
      </c>
      <c r="D10" s="75"/>
      <c r="E10" s="75"/>
      <c r="F10" s="75"/>
      <c r="G10" s="75">
        <v>170360</v>
      </c>
      <c r="H10" s="75">
        <v>102874.28</v>
      </c>
      <c r="I10" s="75">
        <v>90063.72</v>
      </c>
      <c r="J10" s="207"/>
      <c r="K10" s="207"/>
      <c r="L10" s="207"/>
      <c r="M10" s="207"/>
      <c r="N10" s="209">
        <f t="shared" si="0"/>
        <v>0.60386405259450571</v>
      </c>
      <c r="O10" s="209"/>
      <c r="P10" s="209">
        <f t="shared" si="1"/>
        <v>0.52866705799483449</v>
      </c>
    </row>
    <row r="11" spans="1:16">
      <c r="A11" s="74" t="s">
        <v>172</v>
      </c>
      <c r="B11" s="74" t="s">
        <v>173</v>
      </c>
      <c r="C11" s="74" t="s">
        <v>151</v>
      </c>
      <c r="D11" s="75">
        <v>38400</v>
      </c>
      <c r="E11" s="75">
        <v>38256.01</v>
      </c>
      <c r="F11" s="75">
        <v>34221.89</v>
      </c>
      <c r="G11" s="75">
        <v>384853.2</v>
      </c>
      <c r="H11" s="75">
        <v>276148.81</v>
      </c>
      <c r="I11" s="75">
        <v>254110.4</v>
      </c>
      <c r="J11" s="207">
        <f>(G11-D11)*100/D11</f>
        <v>902.22187499999995</v>
      </c>
      <c r="K11" s="208">
        <f t="shared" si="3"/>
        <v>621.84425401394446</v>
      </c>
      <c r="L11" s="208">
        <f t="shared" si="4"/>
        <v>642.53759801109754</v>
      </c>
      <c r="M11" s="209">
        <f t="shared" si="5"/>
        <v>0.99625026041666676</v>
      </c>
      <c r="N11" s="209">
        <f t="shared" si="0"/>
        <v>0.71754323466714054</v>
      </c>
      <c r="O11" s="209">
        <f t="shared" si="6"/>
        <v>0.89119505208333327</v>
      </c>
      <c r="P11" s="209">
        <f t="shared" si="1"/>
        <v>0.66027877642695965</v>
      </c>
    </row>
    <row r="12" spans="1:16">
      <c r="A12" s="74" t="s">
        <v>172</v>
      </c>
      <c r="B12" s="74" t="s">
        <v>173</v>
      </c>
      <c r="C12" s="74" t="s">
        <v>101</v>
      </c>
      <c r="D12" s="75">
        <v>1440</v>
      </c>
      <c r="E12" s="75">
        <v>706.43</v>
      </c>
      <c r="F12" s="75">
        <v>633.6</v>
      </c>
      <c r="G12" s="75">
        <v>2184</v>
      </c>
      <c r="H12" s="75">
        <v>1883.66</v>
      </c>
      <c r="I12" s="75">
        <v>1694.84</v>
      </c>
      <c r="J12" s="207">
        <f t="shared" si="2"/>
        <v>51.666666666666664</v>
      </c>
      <c r="K12" s="208">
        <f t="shared" si="3"/>
        <v>166.64496128420367</v>
      </c>
      <c r="L12" s="208">
        <f t="shared" si="4"/>
        <v>167.49368686868681</v>
      </c>
      <c r="M12" s="209">
        <f t="shared" si="5"/>
        <v>0.49057638888888888</v>
      </c>
      <c r="N12" s="209">
        <f t="shared" si="0"/>
        <v>0.86248168498168498</v>
      </c>
      <c r="O12" s="209">
        <f t="shared" si="6"/>
        <v>0.44</v>
      </c>
      <c r="P12" s="209">
        <f t="shared" si="1"/>
        <v>0.77602564102564098</v>
      </c>
    </row>
    <row r="13" spans="1:16">
      <c r="A13" s="74" t="s">
        <v>172</v>
      </c>
      <c r="B13" s="74" t="s">
        <v>173</v>
      </c>
      <c r="C13" s="74" t="s">
        <v>49</v>
      </c>
      <c r="D13" s="75"/>
      <c r="E13" s="75"/>
      <c r="F13" s="75"/>
      <c r="G13" s="75">
        <v>840</v>
      </c>
      <c r="H13" s="75">
        <v>386.4</v>
      </c>
      <c r="I13" s="75">
        <v>337.34</v>
      </c>
      <c r="J13" s="207"/>
      <c r="K13" s="207"/>
      <c r="L13" s="207"/>
      <c r="M13" s="207"/>
      <c r="N13" s="209">
        <f t="shared" si="0"/>
        <v>0.45999999999999996</v>
      </c>
      <c r="O13" s="209"/>
      <c r="P13" s="209">
        <f t="shared" si="1"/>
        <v>0.40159523809523806</v>
      </c>
    </row>
    <row r="14" spans="1:16">
      <c r="A14" s="74" t="s">
        <v>172</v>
      </c>
      <c r="B14" s="74" t="s">
        <v>173</v>
      </c>
      <c r="C14" s="74" t="s">
        <v>84</v>
      </c>
      <c r="D14" s="75">
        <v>42240</v>
      </c>
      <c r="E14" s="75">
        <v>20554.09</v>
      </c>
      <c r="F14" s="75">
        <v>18166.490000000002</v>
      </c>
      <c r="G14" s="75">
        <v>63720</v>
      </c>
      <c r="H14" s="75">
        <v>26390.7</v>
      </c>
      <c r="I14" s="75">
        <v>24639.17</v>
      </c>
      <c r="J14" s="207">
        <f t="shared" si="2"/>
        <v>50.852272727272727</v>
      </c>
      <c r="K14" s="208">
        <f t="shared" si="3"/>
        <v>28.396343501463697</v>
      </c>
      <c r="L14" s="208">
        <f t="shared" si="4"/>
        <v>35.629777684076537</v>
      </c>
      <c r="M14" s="209">
        <f t="shared" si="5"/>
        <v>0.48660250946969696</v>
      </c>
      <c r="N14" s="209">
        <f t="shared" si="0"/>
        <v>0.41416666666666668</v>
      </c>
      <c r="O14" s="209">
        <f t="shared" si="6"/>
        <v>0.43007788825757581</v>
      </c>
      <c r="P14" s="209">
        <f t="shared" si="1"/>
        <v>0.38667875078468295</v>
      </c>
    </row>
    <row r="15" spans="1:16">
      <c r="A15" s="74" t="s">
        <v>172</v>
      </c>
      <c r="B15" s="74" t="s">
        <v>173</v>
      </c>
      <c r="C15" s="74" t="s">
        <v>82</v>
      </c>
      <c r="D15" s="75">
        <v>16260</v>
      </c>
      <c r="E15" s="75">
        <v>9955</v>
      </c>
      <c r="F15" s="75">
        <v>8813.1</v>
      </c>
      <c r="G15" s="75"/>
      <c r="H15" s="75"/>
      <c r="I15" s="75"/>
      <c r="J15" s="207">
        <f t="shared" si="2"/>
        <v>-100</v>
      </c>
      <c r="K15" s="208">
        <f t="shared" si="3"/>
        <v>-100</v>
      </c>
      <c r="L15" s="208">
        <f t="shared" si="4"/>
        <v>-100</v>
      </c>
      <c r="M15" s="209">
        <f t="shared" si="5"/>
        <v>0.61223862238622384</v>
      </c>
      <c r="N15" s="209"/>
      <c r="O15" s="209">
        <f t="shared" si="6"/>
        <v>0.54201107011070115</v>
      </c>
      <c r="P15" s="209"/>
    </row>
    <row r="16" spans="1:16">
      <c r="A16" s="74" t="s">
        <v>172</v>
      </c>
      <c r="B16" s="74" t="s">
        <v>173</v>
      </c>
      <c r="C16" s="74" t="s">
        <v>144</v>
      </c>
      <c r="D16" s="75">
        <v>2112</v>
      </c>
      <c r="E16" s="75">
        <v>1508.16</v>
      </c>
      <c r="F16" s="75">
        <v>1331.65</v>
      </c>
      <c r="G16" s="75"/>
      <c r="H16" s="75"/>
      <c r="I16" s="75"/>
      <c r="J16" s="207">
        <f t="shared" si="2"/>
        <v>-100</v>
      </c>
      <c r="K16" s="208">
        <f t="shared" si="3"/>
        <v>-100</v>
      </c>
      <c r="L16" s="208">
        <f t="shared" si="4"/>
        <v>-100</v>
      </c>
      <c r="M16" s="209">
        <f t="shared" si="5"/>
        <v>0.71409090909090911</v>
      </c>
      <c r="N16" s="209"/>
      <c r="O16" s="209">
        <f t="shared" si="6"/>
        <v>0.63051609848484858</v>
      </c>
      <c r="P16" s="209"/>
    </row>
    <row r="17" spans="1:16">
      <c r="A17" s="74" t="s">
        <v>701</v>
      </c>
      <c r="B17" s="74" t="s">
        <v>702</v>
      </c>
      <c r="C17" s="74" t="s">
        <v>45</v>
      </c>
      <c r="D17" s="75">
        <v>693</v>
      </c>
      <c r="E17" s="75">
        <v>4504.5</v>
      </c>
      <c r="F17" s="75">
        <v>4051.29</v>
      </c>
      <c r="G17" s="75"/>
      <c r="H17" s="75"/>
      <c r="I17" s="75"/>
      <c r="J17" s="207">
        <f t="shared" si="2"/>
        <v>-100</v>
      </c>
      <c r="K17" s="208">
        <f t="shared" si="3"/>
        <v>-100</v>
      </c>
      <c r="L17" s="208">
        <f t="shared" si="4"/>
        <v>-100</v>
      </c>
      <c r="M17" s="209">
        <f t="shared" si="5"/>
        <v>6.5</v>
      </c>
      <c r="N17" s="209"/>
      <c r="O17" s="209">
        <f t="shared" si="6"/>
        <v>5.8460173160173161</v>
      </c>
      <c r="P17" s="209"/>
    </row>
    <row r="18" spans="1:16">
      <c r="A18" s="74" t="s">
        <v>174</v>
      </c>
      <c r="B18" s="74" t="s">
        <v>175</v>
      </c>
      <c r="C18" s="74" t="s">
        <v>109</v>
      </c>
      <c r="D18" s="75"/>
      <c r="E18" s="75"/>
      <c r="F18" s="75"/>
      <c r="G18" s="75">
        <v>22800</v>
      </c>
      <c r="H18" s="75">
        <v>9804</v>
      </c>
      <c r="I18" s="75">
        <v>9193.86</v>
      </c>
      <c r="J18" s="207"/>
      <c r="K18" s="207"/>
      <c r="L18" s="207"/>
      <c r="M18" s="207"/>
      <c r="N18" s="209">
        <f t="shared" si="0"/>
        <v>0.43</v>
      </c>
      <c r="O18" s="209"/>
      <c r="P18" s="209">
        <f t="shared" si="1"/>
        <v>0.40323947368421054</v>
      </c>
    </row>
    <row r="19" spans="1:16">
      <c r="A19" s="74" t="s">
        <v>174</v>
      </c>
      <c r="B19" s="74" t="s">
        <v>175</v>
      </c>
      <c r="C19" s="74" t="s">
        <v>133</v>
      </c>
      <c r="D19" s="75">
        <v>10920</v>
      </c>
      <c r="E19" s="75">
        <v>7458.4</v>
      </c>
      <c r="F19" s="75">
        <v>6671.24</v>
      </c>
      <c r="G19" s="75">
        <v>13614</v>
      </c>
      <c r="H19" s="75">
        <v>8764.25</v>
      </c>
      <c r="I19" s="75">
        <v>7906.75</v>
      </c>
      <c r="J19" s="207">
        <f t="shared" si="2"/>
        <v>24.670329670329672</v>
      </c>
      <c r="K19" s="208">
        <f t="shared" si="3"/>
        <v>17.508446851871721</v>
      </c>
      <c r="L19" s="208">
        <f t="shared" si="4"/>
        <v>18.519945317512192</v>
      </c>
      <c r="M19" s="209">
        <f t="shared" si="5"/>
        <v>0.683003663003663</v>
      </c>
      <c r="N19" s="209">
        <f t="shared" si="0"/>
        <v>0.64376744527692087</v>
      </c>
      <c r="O19" s="209">
        <f t="shared" si="6"/>
        <v>0.61091941391941385</v>
      </c>
      <c r="P19" s="209">
        <f t="shared" si="1"/>
        <v>0.58078081386807701</v>
      </c>
    </row>
    <row r="20" spans="1:16">
      <c r="A20" s="74" t="s">
        <v>174</v>
      </c>
      <c r="B20" s="74" t="s">
        <v>175</v>
      </c>
      <c r="C20" s="74" t="s">
        <v>121</v>
      </c>
      <c r="D20" s="75">
        <v>5952</v>
      </c>
      <c r="E20" s="75">
        <v>3780.12</v>
      </c>
      <c r="F20" s="75">
        <v>3356.88</v>
      </c>
      <c r="G20" s="75">
        <v>20292</v>
      </c>
      <c r="H20" s="75">
        <v>10006.799999999999</v>
      </c>
      <c r="I20" s="75">
        <v>9048.0499999999993</v>
      </c>
      <c r="J20" s="207">
        <f t="shared" si="2"/>
        <v>240.92741935483872</v>
      </c>
      <c r="K20" s="208">
        <f t="shared" si="3"/>
        <v>164.72175486492489</v>
      </c>
      <c r="L20" s="208">
        <f t="shared" si="4"/>
        <v>169.53748719048636</v>
      </c>
      <c r="M20" s="209">
        <f t="shared" si="5"/>
        <v>0.63510080645161293</v>
      </c>
      <c r="N20" s="209">
        <f t="shared" si="0"/>
        <v>0.49314015375517439</v>
      </c>
      <c r="O20" s="209">
        <f t="shared" si="6"/>
        <v>0.56399193548387094</v>
      </c>
      <c r="P20" s="209">
        <f t="shared" si="1"/>
        <v>0.44589246993889214</v>
      </c>
    </row>
    <row r="21" spans="1:16">
      <c r="A21" s="74" t="s">
        <v>174</v>
      </c>
      <c r="B21" s="74" t="s">
        <v>175</v>
      </c>
      <c r="C21" s="74" t="s">
        <v>45</v>
      </c>
      <c r="D21" s="75">
        <v>81540</v>
      </c>
      <c r="E21" s="75">
        <v>49064.58</v>
      </c>
      <c r="F21" s="75">
        <v>43823.54</v>
      </c>
      <c r="G21" s="75">
        <v>87468</v>
      </c>
      <c r="H21" s="75">
        <v>44922.54</v>
      </c>
      <c r="I21" s="75">
        <v>41024.33</v>
      </c>
      <c r="J21" s="207">
        <f t="shared" si="2"/>
        <v>7.2700515084621049</v>
      </c>
      <c r="K21" s="208">
        <f t="shared" si="3"/>
        <v>-8.4420166238047916</v>
      </c>
      <c r="L21" s="208">
        <f t="shared" si="4"/>
        <v>-6.3874575171243553</v>
      </c>
      <c r="M21" s="209">
        <f t="shared" si="5"/>
        <v>0.60172406181015459</v>
      </c>
      <c r="N21" s="209">
        <f t="shared" si="0"/>
        <v>0.51358828371518728</v>
      </c>
      <c r="O21" s="209">
        <f t="shared" si="6"/>
        <v>0.53744836889870007</v>
      </c>
      <c r="P21" s="209">
        <f t="shared" si="1"/>
        <v>0.469021013399186</v>
      </c>
    </row>
    <row r="22" spans="1:16">
      <c r="A22" s="74" t="s">
        <v>174</v>
      </c>
      <c r="B22" s="74" t="s">
        <v>175</v>
      </c>
      <c r="C22" s="74" t="s">
        <v>61</v>
      </c>
      <c r="D22" s="75"/>
      <c r="E22" s="75"/>
      <c r="F22" s="75"/>
      <c r="G22" s="75">
        <v>156960</v>
      </c>
      <c r="H22" s="75">
        <v>122170.16</v>
      </c>
      <c r="I22" s="75">
        <v>104505.42</v>
      </c>
      <c r="J22" s="207"/>
      <c r="K22" s="207"/>
      <c r="L22" s="207"/>
      <c r="M22" s="207"/>
      <c r="N22" s="209">
        <f t="shared" si="0"/>
        <v>0.77835219164118252</v>
      </c>
      <c r="O22" s="209"/>
      <c r="P22" s="209">
        <f t="shared" si="1"/>
        <v>0.66580925076452602</v>
      </c>
    </row>
    <row r="23" spans="1:16">
      <c r="A23" s="74" t="s">
        <v>174</v>
      </c>
      <c r="B23" s="74" t="s">
        <v>175</v>
      </c>
      <c r="C23" s="74" t="s">
        <v>151</v>
      </c>
      <c r="D23" s="75">
        <v>151860</v>
      </c>
      <c r="E23" s="75">
        <v>163099.59</v>
      </c>
      <c r="F23" s="75">
        <v>145972.04</v>
      </c>
      <c r="G23" s="75">
        <v>173883</v>
      </c>
      <c r="H23" s="75">
        <v>153590.01999999999</v>
      </c>
      <c r="I23" s="75">
        <v>139746.42000000001</v>
      </c>
      <c r="J23" s="207">
        <f t="shared" si="2"/>
        <v>14.502173054128804</v>
      </c>
      <c r="K23" s="208">
        <f t="shared" si="3"/>
        <v>-5.8305296782168536</v>
      </c>
      <c r="L23" s="208">
        <f t="shared" si="4"/>
        <v>-4.2649400529032784</v>
      </c>
      <c r="M23" s="209">
        <f t="shared" si="5"/>
        <v>1.0740128407743974</v>
      </c>
      <c r="N23" s="209">
        <f t="shared" si="0"/>
        <v>0.88329520424653352</v>
      </c>
      <c r="O23" s="209">
        <f t="shared" si="6"/>
        <v>0.96122770973264859</v>
      </c>
      <c r="P23" s="209">
        <f t="shared" si="1"/>
        <v>0.80368075084970936</v>
      </c>
    </row>
    <row r="24" spans="1:16">
      <c r="A24" s="74" t="s">
        <v>174</v>
      </c>
      <c r="B24" s="74" t="s">
        <v>175</v>
      </c>
      <c r="C24" s="74" t="s">
        <v>101</v>
      </c>
      <c r="D24" s="75">
        <v>1440</v>
      </c>
      <c r="E24" s="75">
        <v>883.03</v>
      </c>
      <c r="F24" s="75">
        <v>792</v>
      </c>
      <c r="G24" s="75">
        <v>1440</v>
      </c>
      <c r="H24" s="75">
        <v>814.23</v>
      </c>
      <c r="I24" s="75">
        <v>736.17</v>
      </c>
      <c r="J24" s="207">
        <f t="shared" si="2"/>
        <v>0</v>
      </c>
      <c r="K24" s="208">
        <f t="shared" si="3"/>
        <v>-7.7913547671087002</v>
      </c>
      <c r="L24" s="208">
        <f t="shared" si="4"/>
        <v>-7.0492424242424292</v>
      </c>
      <c r="M24" s="209">
        <f t="shared" si="5"/>
        <v>0.61321527777777773</v>
      </c>
      <c r="N24" s="209">
        <f t="shared" si="0"/>
        <v>0.56543750000000004</v>
      </c>
      <c r="O24" s="209">
        <f t="shared" si="6"/>
        <v>0.55000000000000004</v>
      </c>
      <c r="P24" s="209">
        <f t="shared" si="1"/>
        <v>0.51122916666666662</v>
      </c>
    </row>
    <row r="25" spans="1:16">
      <c r="A25" s="74" t="s">
        <v>174</v>
      </c>
      <c r="B25" s="74" t="s">
        <v>175</v>
      </c>
      <c r="C25" s="74" t="s">
        <v>49</v>
      </c>
      <c r="D25" s="75">
        <v>240</v>
      </c>
      <c r="E25" s="75">
        <v>127.2</v>
      </c>
      <c r="F25" s="75">
        <v>112.38</v>
      </c>
      <c r="G25" s="75">
        <v>3360</v>
      </c>
      <c r="H25" s="75">
        <v>2403.1</v>
      </c>
      <c r="I25" s="75">
        <v>2098.0100000000002</v>
      </c>
      <c r="J25" s="207">
        <f t="shared" si="2"/>
        <v>1300</v>
      </c>
      <c r="K25" s="208">
        <f t="shared" si="3"/>
        <v>1789.2295597484276</v>
      </c>
      <c r="L25" s="208">
        <f t="shared" si="4"/>
        <v>1766.8891261790354</v>
      </c>
      <c r="M25" s="209">
        <f t="shared" si="5"/>
        <v>0.53</v>
      </c>
      <c r="N25" s="209">
        <f t="shared" si="0"/>
        <v>0.71520833333333333</v>
      </c>
      <c r="O25" s="209">
        <f t="shared" si="6"/>
        <v>0.46825</v>
      </c>
      <c r="P25" s="209">
        <f t="shared" si="1"/>
        <v>0.6244077380952382</v>
      </c>
    </row>
    <row r="26" spans="1:16">
      <c r="A26" s="74" t="s">
        <v>174</v>
      </c>
      <c r="B26" s="74" t="s">
        <v>175</v>
      </c>
      <c r="C26" s="74" t="s">
        <v>585</v>
      </c>
      <c r="D26" s="75">
        <v>5184</v>
      </c>
      <c r="E26" s="75">
        <v>4302.72</v>
      </c>
      <c r="F26" s="75">
        <v>3917.45</v>
      </c>
      <c r="G26" s="75"/>
      <c r="H26" s="75"/>
      <c r="I26" s="75"/>
      <c r="J26" s="207">
        <f t="shared" si="2"/>
        <v>-100</v>
      </c>
      <c r="K26" s="208">
        <f t="shared" si="3"/>
        <v>-100</v>
      </c>
      <c r="L26" s="208">
        <f t="shared" si="4"/>
        <v>-100</v>
      </c>
      <c r="M26" s="209">
        <f t="shared" si="5"/>
        <v>0.83000000000000007</v>
      </c>
      <c r="N26" s="209"/>
      <c r="O26" s="209">
        <f t="shared" si="6"/>
        <v>0.75568094135802466</v>
      </c>
      <c r="P26" s="209"/>
    </row>
    <row r="27" spans="1:16">
      <c r="A27" s="74" t="s">
        <v>174</v>
      </c>
      <c r="B27" s="74" t="s">
        <v>175</v>
      </c>
      <c r="C27" s="74" t="s">
        <v>64</v>
      </c>
      <c r="D27" s="75">
        <v>300</v>
      </c>
      <c r="E27" s="75">
        <v>192</v>
      </c>
      <c r="F27" s="75">
        <v>169.64</v>
      </c>
      <c r="G27" s="75"/>
      <c r="H27" s="75"/>
      <c r="I27" s="75"/>
      <c r="J27" s="207">
        <f t="shared" si="2"/>
        <v>-100</v>
      </c>
      <c r="K27" s="208">
        <f t="shared" si="3"/>
        <v>-100</v>
      </c>
      <c r="L27" s="208">
        <f t="shared" si="4"/>
        <v>-100.00000000000001</v>
      </c>
      <c r="M27" s="209">
        <f t="shared" si="5"/>
        <v>0.64</v>
      </c>
      <c r="N27" s="209"/>
      <c r="O27" s="209">
        <f t="shared" si="6"/>
        <v>0.56546666666666667</v>
      </c>
      <c r="P27" s="209"/>
    </row>
    <row r="28" spans="1:16">
      <c r="A28" s="74" t="s">
        <v>174</v>
      </c>
      <c r="B28" s="74" t="s">
        <v>175</v>
      </c>
      <c r="C28" s="74" t="s">
        <v>178</v>
      </c>
      <c r="D28" s="75"/>
      <c r="E28" s="75"/>
      <c r="F28" s="75"/>
      <c r="G28" s="75">
        <v>864</v>
      </c>
      <c r="H28" s="75">
        <v>561.6</v>
      </c>
      <c r="I28" s="75">
        <v>530.72</v>
      </c>
      <c r="J28" s="207"/>
      <c r="K28" s="207"/>
      <c r="L28" s="207"/>
      <c r="M28" s="207"/>
      <c r="N28" s="209">
        <f t="shared" si="0"/>
        <v>0.65</v>
      </c>
      <c r="O28" s="209"/>
      <c r="P28" s="209">
        <f t="shared" si="1"/>
        <v>0.61425925925925928</v>
      </c>
    </row>
    <row r="29" spans="1:16">
      <c r="A29" s="74" t="s">
        <v>174</v>
      </c>
      <c r="B29" s="74" t="s">
        <v>175</v>
      </c>
      <c r="C29" s="74" t="s">
        <v>682</v>
      </c>
      <c r="D29" s="75">
        <v>1387.2</v>
      </c>
      <c r="E29" s="75">
        <v>1251.5999999999999</v>
      </c>
      <c r="F29" s="75">
        <v>1104.03</v>
      </c>
      <c r="G29" s="75"/>
      <c r="H29" s="75"/>
      <c r="I29" s="75"/>
      <c r="J29" s="207">
        <f t="shared" si="2"/>
        <v>-100</v>
      </c>
      <c r="K29" s="208">
        <f t="shared" si="3"/>
        <v>-100</v>
      </c>
      <c r="L29" s="208">
        <f t="shared" si="4"/>
        <v>-100</v>
      </c>
      <c r="M29" s="209">
        <f t="shared" si="5"/>
        <v>0.90224913494809678</v>
      </c>
      <c r="N29" s="209"/>
      <c r="O29" s="209">
        <f t="shared" si="6"/>
        <v>0.79586937716262973</v>
      </c>
      <c r="P29" s="209"/>
    </row>
    <row r="30" spans="1:16">
      <c r="A30" s="74" t="s">
        <v>174</v>
      </c>
      <c r="B30" s="74" t="s">
        <v>175</v>
      </c>
      <c r="C30" s="74" t="s">
        <v>169</v>
      </c>
      <c r="D30" s="75">
        <v>14520</v>
      </c>
      <c r="E30" s="75">
        <v>8515.5</v>
      </c>
      <c r="F30" s="75">
        <v>7701.72</v>
      </c>
      <c r="G30" s="75"/>
      <c r="H30" s="75"/>
      <c r="I30" s="75"/>
      <c r="J30" s="207">
        <f t="shared" si="2"/>
        <v>-100</v>
      </c>
      <c r="K30" s="208">
        <f t="shared" si="3"/>
        <v>-100</v>
      </c>
      <c r="L30" s="208">
        <f t="shared" si="4"/>
        <v>-100</v>
      </c>
      <c r="M30" s="209">
        <f t="shared" si="5"/>
        <v>0.58646694214876038</v>
      </c>
      <c r="N30" s="209"/>
      <c r="O30" s="209">
        <f t="shared" si="6"/>
        <v>0.53042148760330576</v>
      </c>
      <c r="P30" s="209"/>
    </row>
    <row r="31" spans="1:16">
      <c r="A31" s="74" t="s">
        <v>174</v>
      </c>
      <c r="B31" s="74" t="s">
        <v>175</v>
      </c>
      <c r="C31" s="74" t="s">
        <v>841</v>
      </c>
      <c r="D31" s="75">
        <v>2592</v>
      </c>
      <c r="E31" s="75">
        <v>2168</v>
      </c>
      <c r="F31" s="75">
        <v>1944.94</v>
      </c>
      <c r="G31" s="75">
        <v>5184</v>
      </c>
      <c r="H31" s="75">
        <v>4276.8</v>
      </c>
      <c r="I31" s="75">
        <v>3815.79</v>
      </c>
      <c r="J31" s="207">
        <f t="shared" si="2"/>
        <v>100</v>
      </c>
      <c r="K31" s="208">
        <f t="shared" si="3"/>
        <v>97.26937269372695</v>
      </c>
      <c r="L31" s="208">
        <f t="shared" si="4"/>
        <v>96.190627988524071</v>
      </c>
      <c r="M31" s="209">
        <f t="shared" si="5"/>
        <v>0.8364197530864198</v>
      </c>
      <c r="N31" s="209">
        <f t="shared" si="0"/>
        <v>0.82500000000000007</v>
      </c>
      <c r="O31" s="209">
        <f t="shared" si="6"/>
        <v>0.7503626543209877</v>
      </c>
      <c r="P31" s="209">
        <f t="shared" si="1"/>
        <v>0.7360706018518518</v>
      </c>
    </row>
    <row r="32" spans="1:16">
      <c r="A32" s="74" t="s">
        <v>174</v>
      </c>
      <c r="B32" s="74" t="s">
        <v>175</v>
      </c>
      <c r="C32" s="74" t="s">
        <v>82</v>
      </c>
      <c r="D32" s="75">
        <v>10380</v>
      </c>
      <c r="E32" s="75">
        <v>6667.5</v>
      </c>
      <c r="F32" s="75">
        <v>5891.57</v>
      </c>
      <c r="G32" s="75"/>
      <c r="H32" s="75"/>
      <c r="I32" s="75"/>
      <c r="J32" s="207">
        <f t="shared" si="2"/>
        <v>-100</v>
      </c>
      <c r="K32" s="208">
        <f t="shared" si="3"/>
        <v>-100</v>
      </c>
      <c r="L32" s="208">
        <f t="shared" si="4"/>
        <v>-100</v>
      </c>
      <c r="M32" s="209">
        <f t="shared" si="5"/>
        <v>0.64234104046242779</v>
      </c>
      <c r="N32" s="209"/>
      <c r="O32" s="209">
        <f t="shared" si="6"/>
        <v>0.56758863198458576</v>
      </c>
      <c r="P32" s="209"/>
    </row>
    <row r="33" spans="1:16">
      <c r="A33" s="74" t="s">
        <v>174</v>
      </c>
      <c r="B33" s="74" t="s">
        <v>175</v>
      </c>
      <c r="C33" s="74" t="s">
        <v>65</v>
      </c>
      <c r="D33" s="75"/>
      <c r="E33" s="75"/>
      <c r="F33" s="75"/>
      <c r="G33" s="75">
        <v>2400</v>
      </c>
      <c r="H33" s="75">
        <v>1008</v>
      </c>
      <c r="I33" s="75">
        <v>934.58</v>
      </c>
      <c r="J33" s="207"/>
      <c r="K33" s="207"/>
      <c r="L33" s="207"/>
      <c r="M33" s="207"/>
      <c r="N33" s="209">
        <f t="shared" si="0"/>
        <v>0.42</v>
      </c>
      <c r="O33" s="209"/>
      <c r="P33" s="209">
        <f t="shared" si="1"/>
        <v>0.38940833333333336</v>
      </c>
    </row>
    <row r="34" spans="1:16">
      <c r="A34" s="74" t="s">
        <v>174</v>
      </c>
      <c r="B34" s="74" t="s">
        <v>175</v>
      </c>
      <c r="C34" s="74" t="s">
        <v>144</v>
      </c>
      <c r="D34" s="75">
        <v>8784</v>
      </c>
      <c r="E34" s="75">
        <v>9198.4</v>
      </c>
      <c r="F34" s="75">
        <v>8112.08</v>
      </c>
      <c r="G34" s="75">
        <v>4794</v>
      </c>
      <c r="H34" s="75">
        <v>5283.5</v>
      </c>
      <c r="I34" s="75">
        <v>4667.42</v>
      </c>
      <c r="J34" s="207">
        <f t="shared" si="2"/>
        <v>-45.423497267759565</v>
      </c>
      <c r="K34" s="208">
        <f t="shared" si="3"/>
        <v>-42.560662723951985</v>
      </c>
      <c r="L34" s="208">
        <f t="shared" si="4"/>
        <v>-42.463338625851819</v>
      </c>
      <c r="M34" s="209">
        <f t="shared" si="5"/>
        <v>1.0471766848816029</v>
      </c>
      <c r="N34" s="209">
        <f t="shared" si="0"/>
        <v>1.1021068001668752</v>
      </c>
      <c r="O34" s="209">
        <f t="shared" si="6"/>
        <v>0.92350637522768675</v>
      </c>
      <c r="P34" s="209">
        <f t="shared" si="1"/>
        <v>0.97359616186900289</v>
      </c>
    </row>
    <row r="35" spans="1:16">
      <c r="A35" s="74" t="s">
        <v>176</v>
      </c>
      <c r="B35" s="74" t="s">
        <v>177</v>
      </c>
      <c r="C35" s="74" t="s">
        <v>109</v>
      </c>
      <c r="D35" s="75"/>
      <c r="E35" s="75"/>
      <c r="F35" s="75"/>
      <c r="G35" s="75">
        <v>22740</v>
      </c>
      <c r="H35" s="75">
        <v>11464.5</v>
      </c>
      <c r="I35" s="75">
        <v>10384.6</v>
      </c>
      <c r="J35" s="207"/>
      <c r="K35" s="207"/>
      <c r="L35" s="207"/>
      <c r="M35" s="207"/>
      <c r="N35" s="209">
        <f t="shared" si="0"/>
        <v>0.50415567282321905</v>
      </c>
      <c r="O35" s="209"/>
      <c r="P35" s="209">
        <f t="shared" si="1"/>
        <v>0.45666666666666667</v>
      </c>
    </row>
    <row r="36" spans="1:16">
      <c r="A36" s="74" t="s">
        <v>176</v>
      </c>
      <c r="B36" s="74" t="s">
        <v>177</v>
      </c>
      <c r="C36" s="74" t="s">
        <v>133</v>
      </c>
      <c r="D36" s="75">
        <v>53826</v>
      </c>
      <c r="E36" s="75">
        <v>33799.599999999999</v>
      </c>
      <c r="F36" s="75">
        <v>30246.49</v>
      </c>
      <c r="G36" s="75">
        <v>40284</v>
      </c>
      <c r="H36" s="75">
        <v>25283.9</v>
      </c>
      <c r="I36" s="75">
        <v>22891.88</v>
      </c>
      <c r="J36" s="207">
        <f t="shared" si="2"/>
        <v>-25.158845167762792</v>
      </c>
      <c r="K36" s="208">
        <f t="shared" si="3"/>
        <v>-25.194676860081177</v>
      </c>
      <c r="L36" s="208">
        <f t="shared" si="4"/>
        <v>-24.315581741881452</v>
      </c>
      <c r="M36" s="209">
        <f t="shared" si="5"/>
        <v>0.62794188682049568</v>
      </c>
      <c r="N36" s="209">
        <f t="shared" si="0"/>
        <v>0.62764124714526859</v>
      </c>
      <c r="O36" s="209">
        <f t="shared" si="6"/>
        <v>0.56193085126147213</v>
      </c>
      <c r="P36" s="209">
        <f t="shared" si="1"/>
        <v>0.56826233740442855</v>
      </c>
    </row>
    <row r="37" spans="1:16">
      <c r="A37" s="74" t="s">
        <v>176</v>
      </c>
      <c r="B37" s="74" t="s">
        <v>177</v>
      </c>
      <c r="C37" s="74" t="s">
        <v>121</v>
      </c>
      <c r="D37" s="75">
        <v>28632</v>
      </c>
      <c r="E37" s="75">
        <v>21001.24</v>
      </c>
      <c r="F37" s="75">
        <v>18844.27</v>
      </c>
      <c r="G37" s="75">
        <v>52572</v>
      </c>
      <c r="H37" s="75">
        <v>30150.6</v>
      </c>
      <c r="I37" s="75">
        <v>26943.42</v>
      </c>
      <c r="J37" s="207">
        <f t="shared" si="2"/>
        <v>83.612740989103102</v>
      </c>
      <c r="K37" s="208">
        <f t="shared" si="3"/>
        <v>43.565808495117409</v>
      </c>
      <c r="L37" s="208">
        <f t="shared" si="4"/>
        <v>42.979377816174349</v>
      </c>
      <c r="M37" s="209">
        <f t="shared" si="5"/>
        <v>0.73348840458228559</v>
      </c>
      <c r="N37" s="209">
        <f t="shared" si="0"/>
        <v>0.57351061401506498</v>
      </c>
      <c r="O37" s="209">
        <f t="shared" si="6"/>
        <v>0.65815416317407094</v>
      </c>
      <c r="P37" s="209">
        <f t="shared" si="1"/>
        <v>0.51250513581374113</v>
      </c>
    </row>
    <row r="38" spans="1:16">
      <c r="A38" s="74" t="s">
        <v>176</v>
      </c>
      <c r="B38" s="74" t="s">
        <v>177</v>
      </c>
      <c r="C38" s="74" t="s">
        <v>91</v>
      </c>
      <c r="D38" s="75"/>
      <c r="E38" s="75"/>
      <c r="F38" s="75"/>
      <c r="G38" s="75">
        <v>105.6</v>
      </c>
      <c r="H38" s="75">
        <v>92.16</v>
      </c>
      <c r="I38" s="75">
        <v>85.94</v>
      </c>
      <c r="J38" s="207"/>
      <c r="K38" s="207"/>
      <c r="L38" s="207"/>
      <c r="M38" s="207"/>
      <c r="N38" s="209">
        <f t="shared" si="0"/>
        <v>0.8727272727272728</v>
      </c>
      <c r="O38" s="209"/>
      <c r="P38" s="209">
        <f t="shared" si="1"/>
        <v>0.81382575757575759</v>
      </c>
    </row>
    <row r="39" spans="1:16">
      <c r="A39" s="74" t="s">
        <v>176</v>
      </c>
      <c r="B39" s="74" t="s">
        <v>177</v>
      </c>
      <c r="C39" s="74" t="s">
        <v>45</v>
      </c>
      <c r="D39" s="75">
        <v>374085.4</v>
      </c>
      <c r="E39" s="75">
        <v>258810.83</v>
      </c>
      <c r="F39" s="75">
        <v>231693.56</v>
      </c>
      <c r="G39" s="75">
        <v>603870</v>
      </c>
      <c r="H39" s="75">
        <v>360118.8</v>
      </c>
      <c r="I39" s="75">
        <v>326791.52</v>
      </c>
      <c r="J39" s="207">
        <f t="shared" si="2"/>
        <v>61.425706536528814</v>
      </c>
      <c r="K39" s="208">
        <f t="shared" si="3"/>
        <v>39.143636299918363</v>
      </c>
      <c r="L39" s="208">
        <f t="shared" si="4"/>
        <v>41.044714406390931</v>
      </c>
      <c r="M39" s="209">
        <f t="shared" si="5"/>
        <v>0.69184958835602772</v>
      </c>
      <c r="N39" s="209">
        <f t="shared" si="0"/>
        <v>0.59635153261463558</v>
      </c>
      <c r="O39" s="209">
        <f t="shared" si="6"/>
        <v>0.61936007125645642</v>
      </c>
      <c r="P39" s="209">
        <f t="shared" si="1"/>
        <v>0.54116203818702702</v>
      </c>
    </row>
    <row r="40" spans="1:16">
      <c r="A40" s="74" t="s">
        <v>176</v>
      </c>
      <c r="B40" s="74" t="s">
        <v>177</v>
      </c>
      <c r="C40" s="74" t="s">
        <v>61</v>
      </c>
      <c r="D40" s="75"/>
      <c r="E40" s="75"/>
      <c r="F40" s="75"/>
      <c r="G40" s="75">
        <v>1676055</v>
      </c>
      <c r="H40" s="75">
        <v>1280245.8700000001</v>
      </c>
      <c r="I40" s="75">
        <v>1122518.8</v>
      </c>
      <c r="J40" s="207"/>
      <c r="K40" s="207"/>
      <c r="L40" s="207"/>
      <c r="M40" s="207"/>
      <c r="N40" s="209">
        <f t="shared" si="0"/>
        <v>0.76384478432986991</v>
      </c>
      <c r="O40" s="209"/>
      <c r="P40" s="209">
        <f t="shared" si="1"/>
        <v>0.66973864222832791</v>
      </c>
    </row>
    <row r="41" spans="1:16">
      <c r="A41" s="74" t="s">
        <v>176</v>
      </c>
      <c r="B41" s="74" t="s">
        <v>177</v>
      </c>
      <c r="C41" s="74" t="s">
        <v>497</v>
      </c>
      <c r="D41" s="75">
        <v>840</v>
      </c>
      <c r="E41" s="75">
        <v>537.6</v>
      </c>
      <c r="F41" s="75">
        <v>481.05</v>
      </c>
      <c r="G41" s="75">
        <v>600</v>
      </c>
      <c r="H41" s="75">
        <v>384</v>
      </c>
      <c r="I41" s="75">
        <v>360.88</v>
      </c>
      <c r="J41" s="207">
        <f t="shared" si="2"/>
        <v>-28.571428571428573</v>
      </c>
      <c r="K41" s="208">
        <f t="shared" si="3"/>
        <v>-28.571428571428573</v>
      </c>
      <c r="L41" s="208">
        <f t="shared" si="4"/>
        <v>-24.980771229601917</v>
      </c>
      <c r="M41" s="209">
        <f t="shared" si="5"/>
        <v>0.64</v>
      </c>
      <c r="N41" s="209">
        <f t="shared" si="0"/>
        <v>0.64</v>
      </c>
      <c r="O41" s="209">
        <f t="shared" si="6"/>
        <v>0.57267857142857148</v>
      </c>
      <c r="P41" s="209">
        <f t="shared" si="1"/>
        <v>0.6014666666666667</v>
      </c>
    </row>
    <row r="42" spans="1:16">
      <c r="A42" s="74" t="s">
        <v>176</v>
      </c>
      <c r="B42" s="74" t="s">
        <v>177</v>
      </c>
      <c r="C42" s="74" t="s">
        <v>151</v>
      </c>
      <c r="D42" s="75">
        <v>3860</v>
      </c>
      <c r="E42" s="75">
        <v>6830.73</v>
      </c>
      <c r="F42" s="75">
        <v>6118.35</v>
      </c>
      <c r="G42" s="75">
        <v>4432</v>
      </c>
      <c r="H42" s="75">
        <v>7883.5</v>
      </c>
      <c r="I42" s="75">
        <v>7173.85</v>
      </c>
      <c r="J42" s="207">
        <f t="shared" si="2"/>
        <v>14.818652849740932</v>
      </c>
      <c r="K42" s="208">
        <f t="shared" si="3"/>
        <v>15.41226193979268</v>
      </c>
      <c r="L42" s="208">
        <f t="shared" si="4"/>
        <v>17.251383134341776</v>
      </c>
      <c r="M42" s="209">
        <f t="shared" si="5"/>
        <v>1.7696191709844558</v>
      </c>
      <c r="N42" s="209">
        <f t="shared" si="0"/>
        <v>1.7787680505415162</v>
      </c>
      <c r="O42" s="209">
        <f t="shared" si="6"/>
        <v>1.5850647668393782</v>
      </c>
      <c r="P42" s="209">
        <f t="shared" si="1"/>
        <v>1.6186484657039713</v>
      </c>
    </row>
    <row r="43" spans="1:16">
      <c r="A43" s="74" t="s">
        <v>176</v>
      </c>
      <c r="B43" s="74" t="s">
        <v>177</v>
      </c>
      <c r="C43" s="74" t="s">
        <v>101</v>
      </c>
      <c r="D43" s="75">
        <v>39120</v>
      </c>
      <c r="E43" s="75">
        <v>23008.39</v>
      </c>
      <c r="F43" s="75">
        <v>20393.400000000001</v>
      </c>
      <c r="G43" s="75">
        <v>25482</v>
      </c>
      <c r="H43" s="75">
        <v>16307.85</v>
      </c>
      <c r="I43" s="75">
        <v>14879.92</v>
      </c>
      <c r="J43" s="207">
        <f t="shared" si="2"/>
        <v>-34.861963190184049</v>
      </c>
      <c r="K43" s="208">
        <f t="shared" si="3"/>
        <v>-29.122159351436579</v>
      </c>
      <c r="L43" s="208">
        <f t="shared" si="4"/>
        <v>-27.035609559955677</v>
      </c>
      <c r="M43" s="209">
        <f t="shared" si="5"/>
        <v>0.58814902862985685</v>
      </c>
      <c r="N43" s="209">
        <f t="shared" si="0"/>
        <v>0.63997527666588183</v>
      </c>
      <c r="O43" s="209">
        <f t="shared" si="6"/>
        <v>0.52130368098159507</v>
      </c>
      <c r="P43" s="209">
        <f t="shared" si="1"/>
        <v>0.58393846636841695</v>
      </c>
    </row>
    <row r="44" spans="1:16">
      <c r="A44" s="74" t="s">
        <v>176</v>
      </c>
      <c r="B44" s="74" t="s">
        <v>177</v>
      </c>
      <c r="C44" s="74" t="s">
        <v>49</v>
      </c>
      <c r="D44" s="75"/>
      <c r="E44" s="75"/>
      <c r="F44" s="75"/>
      <c r="G44" s="75">
        <v>4920</v>
      </c>
      <c r="H44" s="75">
        <v>3300.5</v>
      </c>
      <c r="I44" s="75">
        <v>2881.48</v>
      </c>
      <c r="J44" s="207"/>
      <c r="K44" s="207"/>
      <c r="L44" s="207"/>
      <c r="M44" s="207"/>
      <c r="N44" s="209">
        <f t="shared" si="0"/>
        <v>0.67083333333333328</v>
      </c>
      <c r="O44" s="209"/>
      <c r="P44" s="209">
        <f t="shared" si="1"/>
        <v>0.58566666666666667</v>
      </c>
    </row>
    <row r="45" spans="1:16">
      <c r="A45" s="74" t="s">
        <v>176</v>
      </c>
      <c r="B45" s="74" t="s">
        <v>177</v>
      </c>
      <c r="C45" s="74" t="s">
        <v>84</v>
      </c>
      <c r="D45" s="75">
        <v>375168</v>
      </c>
      <c r="E45" s="75">
        <v>231505.56</v>
      </c>
      <c r="F45" s="75">
        <v>204613.5</v>
      </c>
      <c r="G45" s="75">
        <v>349920</v>
      </c>
      <c r="H45" s="75">
        <v>207616</v>
      </c>
      <c r="I45" s="75">
        <v>189454.67</v>
      </c>
      <c r="J45" s="207">
        <f t="shared" si="2"/>
        <v>-6.7297850562947801</v>
      </c>
      <c r="K45" s="208">
        <f t="shared" si="3"/>
        <v>-10.319216523352614</v>
      </c>
      <c r="L45" s="208">
        <f t="shared" si="4"/>
        <v>-7.4085189882387947</v>
      </c>
      <c r="M45" s="209">
        <f t="shared" si="5"/>
        <v>0.61707171187308085</v>
      </c>
      <c r="N45" s="209">
        <f t="shared" si="0"/>
        <v>0.59332418838591683</v>
      </c>
      <c r="O45" s="209">
        <f t="shared" si="6"/>
        <v>0.54539166453428867</v>
      </c>
      <c r="P45" s="209">
        <f t="shared" si="1"/>
        <v>0.54142281092821221</v>
      </c>
    </row>
    <row r="46" spans="1:16">
      <c r="A46" s="74" t="s">
        <v>176</v>
      </c>
      <c r="B46" s="74" t="s">
        <v>177</v>
      </c>
      <c r="C46" s="74" t="s">
        <v>585</v>
      </c>
      <c r="D46" s="75">
        <v>5184</v>
      </c>
      <c r="E46" s="75">
        <v>4561.92</v>
      </c>
      <c r="F46" s="75">
        <v>4153.4399999999996</v>
      </c>
      <c r="G46" s="75"/>
      <c r="H46" s="75"/>
      <c r="I46" s="75"/>
      <c r="J46" s="207">
        <f t="shared" si="2"/>
        <v>-100</v>
      </c>
      <c r="K46" s="208">
        <f t="shared" si="3"/>
        <v>-100</v>
      </c>
      <c r="L46" s="208">
        <f t="shared" si="4"/>
        <v>-100</v>
      </c>
      <c r="M46" s="209">
        <f t="shared" si="5"/>
        <v>0.88</v>
      </c>
      <c r="N46" s="209"/>
      <c r="O46" s="209">
        <f t="shared" si="6"/>
        <v>0.80120370370370364</v>
      </c>
      <c r="P46" s="209"/>
    </row>
    <row r="47" spans="1:16">
      <c r="A47" s="74" t="s">
        <v>176</v>
      </c>
      <c r="B47" s="74" t="s">
        <v>177</v>
      </c>
      <c r="C47" s="74" t="s">
        <v>556</v>
      </c>
      <c r="D47" s="75">
        <v>112138.8</v>
      </c>
      <c r="E47" s="75">
        <v>74233.78</v>
      </c>
      <c r="F47" s="75">
        <v>65935.69</v>
      </c>
      <c r="G47" s="75"/>
      <c r="H47" s="75"/>
      <c r="I47" s="75"/>
      <c r="J47" s="207">
        <f t="shared" si="2"/>
        <v>-100</v>
      </c>
      <c r="K47" s="208">
        <f t="shared" si="3"/>
        <v>-100</v>
      </c>
      <c r="L47" s="208">
        <f t="shared" si="4"/>
        <v>-100</v>
      </c>
      <c r="M47" s="209">
        <f t="shared" si="5"/>
        <v>0.66198122326973352</v>
      </c>
      <c r="N47" s="209"/>
      <c r="O47" s="209">
        <f t="shared" si="6"/>
        <v>0.58798283912437088</v>
      </c>
      <c r="P47" s="209"/>
    </row>
    <row r="48" spans="1:16">
      <c r="A48" s="74" t="s">
        <v>176</v>
      </c>
      <c r="B48" s="74" t="s">
        <v>177</v>
      </c>
      <c r="C48" s="74" t="s">
        <v>64</v>
      </c>
      <c r="D48" s="75">
        <v>600</v>
      </c>
      <c r="E48" s="75">
        <v>408</v>
      </c>
      <c r="F48" s="75">
        <v>360.49</v>
      </c>
      <c r="G48" s="75"/>
      <c r="H48" s="75"/>
      <c r="I48" s="75"/>
      <c r="J48" s="207">
        <f t="shared" si="2"/>
        <v>-100</v>
      </c>
      <c r="K48" s="208">
        <f t="shared" si="3"/>
        <v>-100</v>
      </c>
      <c r="L48" s="208">
        <f t="shared" si="4"/>
        <v>-100</v>
      </c>
      <c r="M48" s="209">
        <f t="shared" si="5"/>
        <v>0.68</v>
      </c>
      <c r="N48" s="209"/>
      <c r="O48" s="209">
        <f t="shared" si="6"/>
        <v>0.60081666666666667</v>
      </c>
      <c r="P48" s="209"/>
    </row>
    <row r="49" spans="1:16">
      <c r="A49" s="74" t="s">
        <v>176</v>
      </c>
      <c r="B49" s="74" t="s">
        <v>177</v>
      </c>
      <c r="C49" s="74" t="s">
        <v>178</v>
      </c>
      <c r="D49" s="75">
        <v>4320</v>
      </c>
      <c r="E49" s="75">
        <v>3888</v>
      </c>
      <c r="F49" s="75">
        <v>3514.89</v>
      </c>
      <c r="G49" s="75">
        <v>10584</v>
      </c>
      <c r="H49" s="75">
        <v>7832.16</v>
      </c>
      <c r="I49" s="75">
        <v>7401.53</v>
      </c>
      <c r="J49" s="207">
        <f t="shared" si="2"/>
        <v>145</v>
      </c>
      <c r="K49" s="208">
        <f t="shared" si="3"/>
        <v>101.44444444444444</v>
      </c>
      <c r="L49" s="208">
        <f t="shared" si="4"/>
        <v>110.57643340189878</v>
      </c>
      <c r="M49" s="209">
        <f t="shared" si="5"/>
        <v>0.9</v>
      </c>
      <c r="N49" s="209">
        <f t="shared" si="0"/>
        <v>0.74</v>
      </c>
      <c r="O49" s="209">
        <f t="shared" si="6"/>
        <v>0.81363194444444442</v>
      </c>
      <c r="P49" s="209">
        <f t="shared" si="1"/>
        <v>0.69931311413454267</v>
      </c>
    </row>
    <row r="50" spans="1:16">
      <c r="A50" s="74" t="s">
        <v>176</v>
      </c>
      <c r="B50" s="74" t="s">
        <v>177</v>
      </c>
      <c r="C50" s="74" t="s">
        <v>169</v>
      </c>
      <c r="D50" s="75">
        <v>32760</v>
      </c>
      <c r="E50" s="75">
        <v>21270</v>
      </c>
      <c r="F50" s="75">
        <v>19281.580000000002</v>
      </c>
      <c r="G50" s="75"/>
      <c r="H50" s="75"/>
      <c r="I50" s="75"/>
      <c r="J50" s="207">
        <f t="shared" si="2"/>
        <v>-100</v>
      </c>
      <c r="K50" s="208">
        <f t="shared" si="3"/>
        <v>-100</v>
      </c>
      <c r="L50" s="208">
        <f t="shared" si="4"/>
        <v>-100</v>
      </c>
      <c r="M50" s="209">
        <f t="shared" si="5"/>
        <v>0.64926739926739929</v>
      </c>
      <c r="N50" s="209"/>
      <c r="O50" s="209">
        <f t="shared" si="6"/>
        <v>0.58857081807081812</v>
      </c>
      <c r="P50" s="209"/>
    </row>
    <row r="51" spans="1:16">
      <c r="A51" s="74" t="s">
        <v>176</v>
      </c>
      <c r="B51" s="74" t="s">
        <v>177</v>
      </c>
      <c r="C51" s="74" t="s">
        <v>82</v>
      </c>
      <c r="D51" s="75">
        <v>192924</v>
      </c>
      <c r="E51" s="75">
        <v>125168.16</v>
      </c>
      <c r="F51" s="75">
        <v>111366.84</v>
      </c>
      <c r="G51" s="75"/>
      <c r="H51" s="75"/>
      <c r="I51" s="75"/>
      <c r="J51" s="207">
        <f t="shared" si="2"/>
        <v>-100</v>
      </c>
      <c r="K51" s="208">
        <f t="shared" si="3"/>
        <v>-100</v>
      </c>
      <c r="L51" s="208">
        <f t="shared" si="4"/>
        <v>-100</v>
      </c>
      <c r="M51" s="209">
        <f t="shared" si="5"/>
        <v>0.64879517322883629</v>
      </c>
      <c r="N51" s="209"/>
      <c r="O51" s="209">
        <f t="shared" si="6"/>
        <v>0.57725757293027302</v>
      </c>
      <c r="P51" s="209"/>
    </row>
    <row r="52" spans="1:16">
      <c r="A52" s="74" t="s">
        <v>176</v>
      </c>
      <c r="B52" s="74" t="s">
        <v>177</v>
      </c>
      <c r="C52" s="74" t="s">
        <v>65</v>
      </c>
      <c r="D52" s="75"/>
      <c r="E52" s="75"/>
      <c r="F52" s="75"/>
      <c r="G52" s="75">
        <v>45600</v>
      </c>
      <c r="H52" s="75">
        <v>20292</v>
      </c>
      <c r="I52" s="75">
        <v>18813.82</v>
      </c>
      <c r="J52" s="207"/>
      <c r="K52" s="207"/>
      <c r="L52" s="207"/>
      <c r="M52" s="207"/>
      <c r="N52" s="209">
        <f t="shared" si="0"/>
        <v>0.44500000000000001</v>
      </c>
      <c r="O52" s="209"/>
      <c r="P52" s="209">
        <f t="shared" si="1"/>
        <v>0.41258377192982454</v>
      </c>
    </row>
    <row r="53" spans="1:16">
      <c r="A53" s="74" t="s">
        <v>474</v>
      </c>
      <c r="B53" s="74" t="s">
        <v>475</v>
      </c>
      <c r="C53" s="74" t="s">
        <v>151</v>
      </c>
      <c r="D53" s="75"/>
      <c r="E53" s="75"/>
      <c r="F53" s="75"/>
      <c r="G53" s="75">
        <v>311545.28999999998</v>
      </c>
      <c r="H53" s="75">
        <v>232434.87</v>
      </c>
      <c r="I53" s="75">
        <v>209169.22</v>
      </c>
      <c r="J53" s="207"/>
      <c r="K53" s="207"/>
      <c r="L53" s="207"/>
      <c r="M53" s="207"/>
      <c r="N53" s="209">
        <f t="shared" si="0"/>
        <v>0.74607088426854407</v>
      </c>
      <c r="O53" s="209"/>
      <c r="P53" s="209">
        <f t="shared" si="1"/>
        <v>0.67139265690712258</v>
      </c>
    </row>
    <row r="54" spans="1:16">
      <c r="A54" s="74" t="s">
        <v>474</v>
      </c>
      <c r="B54" s="74" t="s">
        <v>475</v>
      </c>
      <c r="C54" s="74" t="s">
        <v>585</v>
      </c>
      <c r="D54" s="75"/>
      <c r="E54" s="75"/>
      <c r="F54" s="75"/>
      <c r="G54" s="75">
        <v>6480</v>
      </c>
      <c r="H54" s="75">
        <v>3578.57</v>
      </c>
      <c r="I54" s="75">
        <v>3046.41</v>
      </c>
      <c r="J54" s="207"/>
      <c r="K54" s="207"/>
      <c r="L54" s="207"/>
      <c r="M54" s="207"/>
      <c r="N54" s="209">
        <f t="shared" si="0"/>
        <v>0.55224845679012347</v>
      </c>
      <c r="O54" s="209"/>
      <c r="P54" s="209">
        <f t="shared" si="1"/>
        <v>0.47012499999999996</v>
      </c>
    </row>
    <row r="55" spans="1:16">
      <c r="A55" s="74" t="s">
        <v>476</v>
      </c>
      <c r="B55" s="74" t="s">
        <v>477</v>
      </c>
      <c r="C55" s="74" t="s">
        <v>133</v>
      </c>
      <c r="D55" s="75">
        <v>288</v>
      </c>
      <c r="E55" s="75">
        <v>1411.2</v>
      </c>
      <c r="F55" s="75">
        <v>1255.04</v>
      </c>
      <c r="G55" s="75"/>
      <c r="H55" s="75"/>
      <c r="I55" s="75"/>
      <c r="J55" s="207">
        <f t="shared" si="2"/>
        <v>-100</v>
      </c>
      <c r="K55" s="208">
        <f t="shared" si="3"/>
        <v>-100</v>
      </c>
      <c r="L55" s="208">
        <f t="shared" si="4"/>
        <v>-100</v>
      </c>
      <c r="M55" s="209">
        <f t="shared" si="5"/>
        <v>4.9000000000000004</v>
      </c>
      <c r="N55" s="209"/>
      <c r="O55" s="209">
        <f t="shared" si="6"/>
        <v>4.3577777777777778</v>
      </c>
      <c r="P55" s="209"/>
    </row>
    <row r="56" spans="1:16">
      <c r="A56" s="74" t="s">
        <v>476</v>
      </c>
      <c r="B56" s="74" t="s">
        <v>477</v>
      </c>
      <c r="C56" s="74" t="s">
        <v>45</v>
      </c>
      <c r="D56" s="75"/>
      <c r="E56" s="75"/>
      <c r="F56" s="75"/>
      <c r="G56" s="75">
        <v>8703.6</v>
      </c>
      <c r="H56" s="75">
        <v>18499.439999999999</v>
      </c>
      <c r="I56" s="75">
        <v>16615.84</v>
      </c>
      <c r="J56" s="207"/>
      <c r="K56" s="207"/>
      <c r="L56" s="207"/>
      <c r="M56" s="207"/>
      <c r="N56" s="209">
        <f t="shared" si="0"/>
        <v>2.1254928994898661</v>
      </c>
      <c r="O56" s="209"/>
      <c r="P56" s="209">
        <f t="shared" si="1"/>
        <v>1.9090767038926422</v>
      </c>
    </row>
    <row r="57" spans="1:16">
      <c r="A57" s="74" t="s">
        <v>476</v>
      </c>
      <c r="B57" s="74" t="s">
        <v>477</v>
      </c>
      <c r="C57" s="74" t="s">
        <v>682</v>
      </c>
      <c r="D57" s="75">
        <v>10</v>
      </c>
      <c r="E57" s="75">
        <v>31.64</v>
      </c>
      <c r="F57" s="75">
        <v>28.7</v>
      </c>
      <c r="G57" s="75"/>
      <c r="H57" s="75"/>
      <c r="I57" s="75"/>
      <c r="J57" s="207">
        <f t="shared" si="2"/>
        <v>-100</v>
      </c>
      <c r="K57" s="208">
        <f t="shared" si="3"/>
        <v>-100</v>
      </c>
      <c r="L57" s="208">
        <f t="shared" si="4"/>
        <v>-100</v>
      </c>
      <c r="M57" s="209">
        <f t="shared" si="5"/>
        <v>3.1640000000000001</v>
      </c>
      <c r="N57" s="209"/>
      <c r="O57" s="209">
        <f t="shared" si="6"/>
        <v>2.87</v>
      </c>
      <c r="P57" s="209"/>
    </row>
    <row r="58" spans="1:16">
      <c r="A58" s="74" t="s">
        <v>480</v>
      </c>
      <c r="B58" s="74" t="s">
        <v>481</v>
      </c>
      <c r="C58" s="74" t="s">
        <v>133</v>
      </c>
      <c r="D58" s="75">
        <v>6226.2</v>
      </c>
      <c r="E58" s="75">
        <v>14942.88</v>
      </c>
      <c r="F58" s="75">
        <v>13285.81</v>
      </c>
      <c r="G58" s="75">
        <v>8164.8</v>
      </c>
      <c r="H58" s="75">
        <v>19035.22</v>
      </c>
      <c r="I58" s="75">
        <v>16985.3</v>
      </c>
      <c r="J58" s="207">
        <f t="shared" si="2"/>
        <v>31.136166522116223</v>
      </c>
      <c r="K58" s="208">
        <f t="shared" si="3"/>
        <v>27.386554666837998</v>
      </c>
      <c r="L58" s="208">
        <f t="shared" si="4"/>
        <v>27.845423049102767</v>
      </c>
      <c r="M58" s="209">
        <f t="shared" si="5"/>
        <v>2.4</v>
      </c>
      <c r="N58" s="209">
        <f t="shared" si="0"/>
        <v>2.3313761512835587</v>
      </c>
      <c r="O58" s="209">
        <f t="shared" si="6"/>
        <v>2.1338553210626063</v>
      </c>
      <c r="P58" s="209">
        <f t="shared" si="1"/>
        <v>2.0803081520674112</v>
      </c>
    </row>
    <row r="59" spans="1:16">
      <c r="A59" s="74" t="s">
        <v>480</v>
      </c>
      <c r="B59" s="74" t="s">
        <v>481</v>
      </c>
      <c r="C59" s="74" t="s">
        <v>121</v>
      </c>
      <c r="D59" s="75">
        <v>216</v>
      </c>
      <c r="E59" s="75">
        <v>561.6</v>
      </c>
      <c r="F59" s="75">
        <v>509.56</v>
      </c>
      <c r="G59" s="75"/>
      <c r="H59" s="75"/>
      <c r="I59" s="75"/>
      <c r="J59" s="207">
        <f t="shared" si="2"/>
        <v>-100</v>
      </c>
      <c r="K59" s="208">
        <f t="shared" si="3"/>
        <v>-100</v>
      </c>
      <c r="L59" s="208">
        <f t="shared" si="4"/>
        <v>-100</v>
      </c>
      <c r="M59" s="209">
        <f t="shared" si="5"/>
        <v>2.6</v>
      </c>
      <c r="N59" s="209"/>
      <c r="O59" s="209">
        <f t="shared" si="6"/>
        <v>2.3590740740740741</v>
      </c>
      <c r="P59" s="209"/>
    </row>
    <row r="60" spans="1:16">
      <c r="A60" s="74" t="s">
        <v>480</v>
      </c>
      <c r="B60" s="74" t="s">
        <v>481</v>
      </c>
      <c r="C60" s="74" t="s">
        <v>45</v>
      </c>
      <c r="D60" s="75">
        <v>7759.8</v>
      </c>
      <c r="E60" s="75">
        <v>17543.25</v>
      </c>
      <c r="F60" s="75">
        <v>15680.95</v>
      </c>
      <c r="G60" s="75">
        <v>9325.7999999999993</v>
      </c>
      <c r="H60" s="75">
        <v>19364</v>
      </c>
      <c r="I60" s="75">
        <v>18032.41</v>
      </c>
      <c r="J60" s="207">
        <f t="shared" si="2"/>
        <v>20.180932498260251</v>
      </c>
      <c r="K60" s="208">
        <f t="shared" si="3"/>
        <v>10.378635657589101</v>
      </c>
      <c r="L60" s="208">
        <f t="shared" si="4"/>
        <v>14.99564758512717</v>
      </c>
      <c r="M60" s="209">
        <f t="shared" si="5"/>
        <v>2.2607863604732081</v>
      </c>
      <c r="N60" s="209">
        <f t="shared" si="0"/>
        <v>2.0763902292564715</v>
      </c>
      <c r="O60" s="209">
        <f t="shared" si="6"/>
        <v>2.0207930616768475</v>
      </c>
      <c r="P60" s="209">
        <f t="shared" si="1"/>
        <v>1.9336046237320124</v>
      </c>
    </row>
    <row r="61" spans="1:16">
      <c r="A61" s="74" t="s">
        <v>480</v>
      </c>
      <c r="B61" s="74" t="s">
        <v>481</v>
      </c>
      <c r="C61" s="74" t="s">
        <v>169</v>
      </c>
      <c r="D61" s="75">
        <v>7209</v>
      </c>
      <c r="E61" s="75">
        <v>16020</v>
      </c>
      <c r="F61" s="75">
        <v>14232.01</v>
      </c>
      <c r="G61" s="75"/>
      <c r="H61" s="75"/>
      <c r="I61" s="75"/>
      <c r="J61" s="207">
        <f t="shared" si="2"/>
        <v>-100</v>
      </c>
      <c r="K61" s="208">
        <f t="shared" si="3"/>
        <v>-100</v>
      </c>
      <c r="L61" s="208">
        <f t="shared" si="4"/>
        <v>-100</v>
      </c>
      <c r="M61" s="209">
        <f t="shared" si="5"/>
        <v>2.2222222222222223</v>
      </c>
      <c r="N61" s="209"/>
      <c r="O61" s="209">
        <f t="shared" si="6"/>
        <v>1.974200305174088</v>
      </c>
      <c r="P61" s="209"/>
    </row>
    <row r="62" spans="1:16">
      <c r="A62" s="74" t="s">
        <v>676</v>
      </c>
      <c r="B62" s="74" t="s">
        <v>677</v>
      </c>
      <c r="C62" s="74" t="s">
        <v>133</v>
      </c>
      <c r="D62" s="75">
        <v>480</v>
      </c>
      <c r="E62" s="75">
        <v>2496</v>
      </c>
      <c r="F62" s="75">
        <v>2225.86</v>
      </c>
      <c r="G62" s="75"/>
      <c r="H62" s="75"/>
      <c r="I62" s="75"/>
      <c r="J62" s="207">
        <f t="shared" si="2"/>
        <v>-100</v>
      </c>
      <c r="K62" s="208">
        <f t="shared" si="3"/>
        <v>-100</v>
      </c>
      <c r="L62" s="208">
        <f t="shared" si="4"/>
        <v>-100</v>
      </c>
      <c r="M62" s="209">
        <f t="shared" si="5"/>
        <v>5.2</v>
      </c>
      <c r="N62" s="209"/>
      <c r="O62" s="209">
        <f t="shared" si="6"/>
        <v>4.6372083333333336</v>
      </c>
      <c r="P62" s="209"/>
    </row>
    <row r="63" spans="1:16">
      <c r="A63" s="74" t="s">
        <v>676</v>
      </c>
      <c r="B63" s="74" t="s">
        <v>677</v>
      </c>
      <c r="C63" s="74" t="s">
        <v>59</v>
      </c>
      <c r="D63" s="75">
        <v>1368</v>
      </c>
      <c r="E63" s="75">
        <v>6896</v>
      </c>
      <c r="F63" s="75">
        <v>6200.96</v>
      </c>
      <c r="G63" s="75">
        <v>1368</v>
      </c>
      <c r="H63" s="75">
        <v>6913.7</v>
      </c>
      <c r="I63" s="75">
        <v>6314.56</v>
      </c>
      <c r="J63" s="207">
        <f t="shared" si="2"/>
        <v>0</v>
      </c>
      <c r="K63" s="208">
        <f t="shared" si="3"/>
        <v>0.25667053364268877</v>
      </c>
      <c r="L63" s="208">
        <f t="shared" si="4"/>
        <v>1.8319744039632631</v>
      </c>
      <c r="M63" s="209">
        <f t="shared" si="5"/>
        <v>5.0409356725146202</v>
      </c>
      <c r="N63" s="209">
        <f t="shared" si="0"/>
        <v>5.0538742690058482</v>
      </c>
      <c r="O63" s="209">
        <f t="shared" si="6"/>
        <v>4.5328654970760232</v>
      </c>
      <c r="P63" s="209">
        <f t="shared" si="1"/>
        <v>4.6159064327485382</v>
      </c>
    </row>
    <row r="64" spans="1:16">
      <c r="A64" s="74" t="s">
        <v>676</v>
      </c>
      <c r="B64" s="74" t="s">
        <v>677</v>
      </c>
      <c r="C64" s="74" t="s">
        <v>134</v>
      </c>
      <c r="D64" s="75">
        <v>11328</v>
      </c>
      <c r="E64" s="75">
        <v>51566</v>
      </c>
      <c r="F64" s="75">
        <v>45925.96</v>
      </c>
      <c r="G64" s="75">
        <v>9840</v>
      </c>
      <c r="H64" s="75">
        <v>44792.5</v>
      </c>
      <c r="I64" s="75">
        <v>40518.6</v>
      </c>
      <c r="J64" s="207">
        <f t="shared" si="2"/>
        <v>-13.135593220338983</v>
      </c>
      <c r="K64" s="208">
        <f t="shared" si="3"/>
        <v>-13.135593220338983</v>
      </c>
      <c r="L64" s="208">
        <f t="shared" si="4"/>
        <v>-11.774081586971725</v>
      </c>
      <c r="M64" s="209">
        <f t="shared" si="5"/>
        <v>4.552083333333333</v>
      </c>
      <c r="N64" s="209">
        <f t="shared" si="0"/>
        <v>4.552083333333333</v>
      </c>
      <c r="O64" s="209">
        <f t="shared" si="6"/>
        <v>4.0541984463276837</v>
      </c>
      <c r="P64" s="209">
        <f t="shared" si="1"/>
        <v>4.1177439024390239</v>
      </c>
    </row>
    <row r="65" spans="1:16">
      <c r="A65" s="74" t="s">
        <v>676</v>
      </c>
      <c r="B65" s="74" t="s">
        <v>677</v>
      </c>
      <c r="C65" s="74" t="s">
        <v>62</v>
      </c>
      <c r="D65" s="75">
        <v>268.8</v>
      </c>
      <c r="E65" s="75">
        <v>1397.76</v>
      </c>
      <c r="F65" s="75">
        <v>1232.02</v>
      </c>
      <c r="G65" s="75"/>
      <c r="H65" s="75"/>
      <c r="I65" s="75"/>
      <c r="J65" s="207">
        <f t="shared" si="2"/>
        <v>-100</v>
      </c>
      <c r="K65" s="208">
        <f t="shared" si="3"/>
        <v>-100</v>
      </c>
      <c r="L65" s="208">
        <f t="shared" si="4"/>
        <v>-100</v>
      </c>
      <c r="M65" s="209">
        <f t="shared" si="5"/>
        <v>5.2</v>
      </c>
      <c r="N65" s="209"/>
      <c r="O65" s="209">
        <f t="shared" si="6"/>
        <v>4.5834077380952376</v>
      </c>
      <c r="P65" s="209"/>
    </row>
    <row r="66" spans="1:16">
      <c r="A66" s="74" t="s">
        <v>676</v>
      </c>
      <c r="B66" s="74" t="s">
        <v>677</v>
      </c>
      <c r="C66" s="74" t="s">
        <v>121</v>
      </c>
      <c r="D66" s="75">
        <v>174</v>
      </c>
      <c r="E66" s="75">
        <v>651.9</v>
      </c>
      <c r="F66" s="75">
        <v>567.28</v>
      </c>
      <c r="G66" s="75"/>
      <c r="H66" s="75"/>
      <c r="I66" s="75"/>
      <c r="J66" s="207">
        <f t="shared" si="2"/>
        <v>-100</v>
      </c>
      <c r="K66" s="208">
        <f t="shared" si="3"/>
        <v>-100</v>
      </c>
      <c r="L66" s="208">
        <f t="shared" si="4"/>
        <v>-100</v>
      </c>
      <c r="M66" s="209">
        <f t="shared" si="5"/>
        <v>3.7465517241379307</v>
      </c>
      <c r="N66" s="209"/>
      <c r="O66" s="209">
        <f t="shared" si="6"/>
        <v>3.2602298850574711</v>
      </c>
      <c r="P66" s="209"/>
    </row>
    <row r="67" spans="1:16">
      <c r="A67" s="74" t="s">
        <v>676</v>
      </c>
      <c r="B67" s="74" t="s">
        <v>677</v>
      </c>
      <c r="C67" s="74" t="s">
        <v>45</v>
      </c>
      <c r="D67" s="75">
        <v>325704</v>
      </c>
      <c r="E67" s="75">
        <v>1846089.84</v>
      </c>
      <c r="F67" s="75">
        <v>1651375.1</v>
      </c>
      <c r="G67" s="75">
        <v>266486.40000000002</v>
      </c>
      <c r="H67" s="75">
        <v>1386563.2</v>
      </c>
      <c r="I67" s="75">
        <v>1260295.72</v>
      </c>
      <c r="J67" s="207">
        <f t="shared" si="2"/>
        <v>-18.181416255250159</v>
      </c>
      <c r="K67" s="208">
        <f t="shared" si="3"/>
        <v>-24.89188933513659</v>
      </c>
      <c r="L67" s="208">
        <f t="shared" si="4"/>
        <v>-23.682044134006873</v>
      </c>
      <c r="M67" s="209">
        <f t="shared" si="5"/>
        <v>5.6679986736423258</v>
      </c>
      <c r="N67" s="209">
        <f t="shared" si="0"/>
        <v>5.2031293154172218</v>
      </c>
      <c r="O67" s="209">
        <f t="shared" si="6"/>
        <v>5.0701713826050652</v>
      </c>
      <c r="P67" s="209">
        <f t="shared" si="1"/>
        <v>4.72930596082952</v>
      </c>
    </row>
    <row r="68" spans="1:16">
      <c r="A68" s="74" t="s">
        <v>676</v>
      </c>
      <c r="B68" s="74" t="s">
        <v>677</v>
      </c>
      <c r="C68" s="74" t="s">
        <v>61</v>
      </c>
      <c r="D68" s="75">
        <v>974.4</v>
      </c>
      <c r="E68" s="75">
        <v>4852.92</v>
      </c>
      <c r="F68" s="75">
        <v>4356.75</v>
      </c>
      <c r="G68" s="75">
        <v>12273.6</v>
      </c>
      <c r="H68" s="75">
        <v>78754.740000000005</v>
      </c>
      <c r="I68" s="75">
        <v>68167.48</v>
      </c>
      <c r="J68" s="207">
        <f t="shared" si="2"/>
        <v>1159.6059113300494</v>
      </c>
      <c r="K68" s="208">
        <f t="shared" si="3"/>
        <v>1522.8320269033902</v>
      </c>
      <c r="L68" s="208">
        <f t="shared" si="4"/>
        <v>1464.6406151374304</v>
      </c>
      <c r="M68" s="209">
        <f t="shared" si="5"/>
        <v>4.9804187192118228</v>
      </c>
      <c r="N68" s="209">
        <f t="shared" si="0"/>
        <v>6.4165965975752837</v>
      </c>
      <c r="O68" s="209">
        <f t="shared" si="6"/>
        <v>4.4712130541871922</v>
      </c>
      <c r="P68" s="209">
        <f t="shared" si="1"/>
        <v>5.5539923086950846</v>
      </c>
    </row>
    <row r="69" spans="1:16">
      <c r="A69" s="74" t="s">
        <v>676</v>
      </c>
      <c r="B69" s="74" t="s">
        <v>677</v>
      </c>
      <c r="C69" s="74" t="s">
        <v>151</v>
      </c>
      <c r="D69" s="75">
        <v>32458.799999999999</v>
      </c>
      <c r="E69" s="75">
        <v>105345.83</v>
      </c>
      <c r="F69" s="75">
        <v>94533.67</v>
      </c>
      <c r="G69" s="75">
        <v>40617.599999999999</v>
      </c>
      <c r="H69" s="75">
        <v>110057</v>
      </c>
      <c r="I69" s="75">
        <v>100352.18</v>
      </c>
      <c r="J69" s="207">
        <f t="shared" si="2"/>
        <v>25.135864542127248</v>
      </c>
      <c r="K69" s="208">
        <f t="shared" si="3"/>
        <v>4.4720991803852117</v>
      </c>
      <c r="L69" s="208">
        <f t="shared" si="4"/>
        <v>6.154960449541413</v>
      </c>
      <c r="M69" s="209">
        <f t="shared" si="5"/>
        <v>3.245524480264212</v>
      </c>
      <c r="N69" s="209">
        <f t="shared" si="0"/>
        <v>2.7095889466635152</v>
      </c>
      <c r="O69" s="209">
        <f t="shared" si="6"/>
        <v>2.9124203605801817</v>
      </c>
      <c r="P69" s="209">
        <f t="shared" si="1"/>
        <v>2.4706575474671078</v>
      </c>
    </row>
    <row r="70" spans="1:16">
      <c r="A70" s="74" t="s">
        <v>676</v>
      </c>
      <c r="B70" s="74" t="s">
        <v>677</v>
      </c>
      <c r="C70" s="74" t="s">
        <v>49</v>
      </c>
      <c r="D70" s="75">
        <v>8356.7999999999993</v>
      </c>
      <c r="E70" s="75">
        <v>41279.11</v>
      </c>
      <c r="F70" s="75">
        <v>36663.26</v>
      </c>
      <c r="G70" s="75">
        <v>6840</v>
      </c>
      <c r="H70" s="75">
        <v>33786.75</v>
      </c>
      <c r="I70" s="75">
        <v>30734.78</v>
      </c>
      <c r="J70" s="207">
        <f t="shared" ref="J70:J132" si="7">(G70-D70)*100/D70</f>
        <v>-18.15048822515795</v>
      </c>
      <c r="K70" s="208">
        <f t="shared" ref="K70:K132" si="8">(H70-E70)*100/E70</f>
        <v>-18.150488225157954</v>
      </c>
      <c r="L70" s="208">
        <f t="shared" ref="L70:L132" si="9">(I70-F70)*100/F70</f>
        <v>-16.170084166001615</v>
      </c>
      <c r="M70" s="209">
        <f t="shared" ref="M70:M132" si="10">E70/D70</f>
        <v>4.9395833333333341</v>
      </c>
      <c r="N70" s="209">
        <f t="shared" ref="N70:N133" si="11">H70/G70</f>
        <v>4.9395833333333332</v>
      </c>
      <c r="O70" s="209">
        <f t="shared" ref="O70:O132" si="12">F70/D70</f>
        <v>4.3872367413363973</v>
      </c>
      <c r="P70" s="209">
        <f t="shared" ref="P70:P133" si="13">I70/G70</f>
        <v>4.4933888888888891</v>
      </c>
    </row>
    <row r="71" spans="1:16">
      <c r="A71" s="74" t="s">
        <v>676</v>
      </c>
      <c r="B71" s="74" t="s">
        <v>677</v>
      </c>
      <c r="C71" s="74" t="s">
        <v>84</v>
      </c>
      <c r="D71" s="75">
        <v>1560</v>
      </c>
      <c r="E71" s="75">
        <v>9516</v>
      </c>
      <c r="F71" s="75">
        <v>8452.07</v>
      </c>
      <c r="G71" s="75">
        <v>1200</v>
      </c>
      <c r="H71" s="75">
        <v>7320</v>
      </c>
      <c r="I71" s="75">
        <v>6742.9</v>
      </c>
      <c r="J71" s="207">
        <f t="shared" si="7"/>
        <v>-23.076923076923077</v>
      </c>
      <c r="K71" s="208">
        <f t="shared" si="8"/>
        <v>-23.076923076923077</v>
      </c>
      <c r="L71" s="208">
        <f t="shared" si="9"/>
        <v>-20.221910135623581</v>
      </c>
      <c r="M71" s="209">
        <f t="shared" si="10"/>
        <v>6.1</v>
      </c>
      <c r="N71" s="209">
        <f t="shared" si="11"/>
        <v>6.1</v>
      </c>
      <c r="O71" s="209">
        <f t="shared" si="12"/>
        <v>5.4179935897435891</v>
      </c>
      <c r="P71" s="209">
        <f t="shared" si="13"/>
        <v>5.6190833333333332</v>
      </c>
    </row>
    <row r="72" spans="1:16">
      <c r="A72" s="74" t="s">
        <v>676</v>
      </c>
      <c r="B72" s="74" t="s">
        <v>677</v>
      </c>
      <c r="C72" s="74" t="s">
        <v>99</v>
      </c>
      <c r="D72" s="75"/>
      <c r="E72" s="75"/>
      <c r="F72" s="75"/>
      <c r="G72" s="75">
        <v>72</v>
      </c>
      <c r="H72" s="75">
        <v>359.1</v>
      </c>
      <c r="I72" s="75">
        <v>321.58999999999997</v>
      </c>
      <c r="J72" s="207"/>
      <c r="K72" s="207"/>
      <c r="L72" s="207"/>
      <c r="M72" s="207"/>
      <c r="N72" s="209">
        <f t="shared" si="11"/>
        <v>4.9875000000000007</v>
      </c>
      <c r="O72" s="209"/>
      <c r="P72" s="209">
        <f t="shared" si="13"/>
        <v>4.4665277777777774</v>
      </c>
    </row>
    <row r="73" spans="1:16">
      <c r="A73" s="74" t="s">
        <v>676</v>
      </c>
      <c r="B73" s="74" t="s">
        <v>677</v>
      </c>
      <c r="C73" s="74" t="s">
        <v>68</v>
      </c>
      <c r="D73" s="75">
        <v>5596.8</v>
      </c>
      <c r="E73" s="75">
        <v>25197.26</v>
      </c>
      <c r="F73" s="75">
        <v>22996.13</v>
      </c>
      <c r="G73" s="75"/>
      <c r="H73" s="75"/>
      <c r="I73" s="75"/>
      <c r="J73" s="207">
        <f t="shared" si="7"/>
        <v>-100</v>
      </c>
      <c r="K73" s="208">
        <f t="shared" si="8"/>
        <v>-100</v>
      </c>
      <c r="L73" s="208">
        <f t="shared" si="9"/>
        <v>-100</v>
      </c>
      <c r="M73" s="209">
        <f t="shared" si="10"/>
        <v>4.5020833333333332</v>
      </c>
      <c r="N73" s="209"/>
      <c r="O73" s="209">
        <f t="shared" si="12"/>
        <v>4.1087996712407087</v>
      </c>
      <c r="P73" s="209"/>
    </row>
    <row r="74" spans="1:16">
      <c r="A74" s="74" t="s">
        <v>676</v>
      </c>
      <c r="B74" s="74" t="s">
        <v>677</v>
      </c>
      <c r="C74" s="74" t="s">
        <v>169</v>
      </c>
      <c r="D74" s="75">
        <v>2400</v>
      </c>
      <c r="E74" s="75">
        <v>12000</v>
      </c>
      <c r="F74" s="75">
        <v>10815.78</v>
      </c>
      <c r="G74" s="75"/>
      <c r="H74" s="75"/>
      <c r="I74" s="75"/>
      <c r="J74" s="207">
        <f t="shared" si="7"/>
        <v>-100</v>
      </c>
      <c r="K74" s="208">
        <f t="shared" si="8"/>
        <v>-100</v>
      </c>
      <c r="L74" s="208">
        <f t="shared" si="9"/>
        <v>-100</v>
      </c>
      <c r="M74" s="209">
        <f t="shared" si="10"/>
        <v>5</v>
      </c>
      <c r="N74" s="209"/>
      <c r="O74" s="209">
        <f t="shared" si="12"/>
        <v>4.5065750000000007</v>
      </c>
      <c r="P74" s="209"/>
    </row>
    <row r="75" spans="1:16">
      <c r="A75" s="74" t="s">
        <v>676</v>
      </c>
      <c r="B75" s="74" t="s">
        <v>677</v>
      </c>
      <c r="C75" s="74" t="s">
        <v>48</v>
      </c>
      <c r="D75" s="75">
        <v>4176</v>
      </c>
      <c r="E75" s="75">
        <v>19670.7</v>
      </c>
      <c r="F75" s="75">
        <v>17561.39</v>
      </c>
      <c r="G75" s="75">
        <v>12096</v>
      </c>
      <c r="H75" s="75">
        <v>56977.2</v>
      </c>
      <c r="I75" s="75">
        <v>51866.67</v>
      </c>
      <c r="J75" s="207">
        <f t="shared" si="7"/>
        <v>189.65517241379311</v>
      </c>
      <c r="K75" s="208">
        <f t="shared" si="8"/>
        <v>189.65517241379311</v>
      </c>
      <c r="L75" s="208">
        <f t="shared" si="9"/>
        <v>195.34490151406013</v>
      </c>
      <c r="M75" s="209">
        <f t="shared" si="10"/>
        <v>4.7104166666666671</v>
      </c>
      <c r="N75" s="209">
        <f t="shared" si="11"/>
        <v>4.7104166666666663</v>
      </c>
      <c r="O75" s="209">
        <f t="shared" si="12"/>
        <v>4.2053136973180072</v>
      </c>
      <c r="P75" s="209">
        <f t="shared" si="13"/>
        <v>4.2879191468253968</v>
      </c>
    </row>
    <row r="76" spans="1:16">
      <c r="A76" s="74" t="s">
        <v>676</v>
      </c>
      <c r="B76" s="74" t="s">
        <v>677</v>
      </c>
      <c r="C76" s="74" t="s">
        <v>107</v>
      </c>
      <c r="D76" s="75">
        <v>1953.6</v>
      </c>
      <c r="E76" s="75">
        <v>8795.27</v>
      </c>
      <c r="F76" s="75">
        <v>7898.86</v>
      </c>
      <c r="G76" s="75">
        <v>1651.2</v>
      </c>
      <c r="H76" s="75">
        <v>7433.84</v>
      </c>
      <c r="I76" s="75">
        <v>6732.88</v>
      </c>
      <c r="J76" s="207">
        <f t="shared" si="7"/>
        <v>-15.479115479115473</v>
      </c>
      <c r="K76" s="208">
        <f t="shared" si="8"/>
        <v>-15.479115479115482</v>
      </c>
      <c r="L76" s="208">
        <f t="shared" si="9"/>
        <v>-14.761370628166592</v>
      </c>
      <c r="M76" s="209">
        <f t="shared" si="10"/>
        <v>4.5020833333333341</v>
      </c>
      <c r="N76" s="209">
        <f t="shared" si="11"/>
        <v>4.5020833333333332</v>
      </c>
      <c r="O76" s="209">
        <f t="shared" si="12"/>
        <v>4.0432330057330059</v>
      </c>
      <c r="P76" s="209">
        <f t="shared" si="13"/>
        <v>4.0775678294573643</v>
      </c>
    </row>
    <row r="77" spans="1:16">
      <c r="A77" s="74" t="s">
        <v>676</v>
      </c>
      <c r="B77" s="74" t="s">
        <v>677</v>
      </c>
      <c r="C77" s="74" t="s">
        <v>65</v>
      </c>
      <c r="D77" s="75">
        <v>2064</v>
      </c>
      <c r="E77" s="75">
        <v>10057.700000000001</v>
      </c>
      <c r="F77" s="75">
        <v>8886.26</v>
      </c>
      <c r="G77" s="75">
        <v>2760</v>
      </c>
      <c r="H77" s="75">
        <v>13449.25</v>
      </c>
      <c r="I77" s="75">
        <v>12356.53</v>
      </c>
      <c r="J77" s="207">
        <f t="shared" si="7"/>
        <v>33.720930232558139</v>
      </c>
      <c r="K77" s="208">
        <f t="shared" si="8"/>
        <v>33.720930232558132</v>
      </c>
      <c r="L77" s="208">
        <f t="shared" si="9"/>
        <v>39.052087154776032</v>
      </c>
      <c r="M77" s="209">
        <f t="shared" si="10"/>
        <v>4.8729166666666668</v>
      </c>
      <c r="N77" s="209">
        <f t="shared" si="11"/>
        <v>4.8729166666666668</v>
      </c>
      <c r="O77" s="209">
        <f t="shared" si="12"/>
        <v>4.3053585271317827</v>
      </c>
      <c r="P77" s="209">
        <f t="shared" si="13"/>
        <v>4.4770036231884056</v>
      </c>
    </row>
    <row r="78" spans="1:16">
      <c r="A78" s="74" t="s">
        <v>676</v>
      </c>
      <c r="B78" s="74" t="s">
        <v>677</v>
      </c>
      <c r="C78" s="74" t="s">
        <v>67</v>
      </c>
      <c r="D78" s="75"/>
      <c r="E78" s="75"/>
      <c r="F78" s="75"/>
      <c r="G78" s="75">
        <v>96</v>
      </c>
      <c r="H78" s="75">
        <v>467.8</v>
      </c>
      <c r="I78" s="75">
        <v>427.14</v>
      </c>
      <c r="J78" s="207"/>
      <c r="K78" s="207"/>
      <c r="L78" s="207"/>
      <c r="M78" s="207"/>
      <c r="N78" s="209">
        <f t="shared" si="11"/>
        <v>4.8729166666666668</v>
      </c>
      <c r="O78" s="209"/>
      <c r="P78" s="209">
        <f t="shared" si="13"/>
        <v>4.4493749999999999</v>
      </c>
    </row>
    <row r="79" spans="1:16">
      <c r="A79" s="74" t="s">
        <v>751</v>
      </c>
      <c r="B79" s="74" t="s">
        <v>752</v>
      </c>
      <c r="C79" s="74" t="s">
        <v>151</v>
      </c>
      <c r="D79" s="75"/>
      <c r="E79" s="75"/>
      <c r="F79" s="75"/>
      <c r="G79" s="75">
        <v>42.18</v>
      </c>
      <c r="H79" s="75">
        <v>392.42</v>
      </c>
      <c r="I79" s="75">
        <v>355.14</v>
      </c>
      <c r="J79" s="207"/>
      <c r="K79" s="207"/>
      <c r="L79" s="207"/>
      <c r="M79" s="207"/>
      <c r="N79" s="209">
        <f t="shared" si="11"/>
        <v>9.3034613560929351</v>
      </c>
      <c r="O79" s="209"/>
      <c r="P79" s="209">
        <f t="shared" si="13"/>
        <v>8.4196301564722607</v>
      </c>
    </row>
    <row r="80" spans="1:16">
      <c r="A80" s="74" t="s">
        <v>181</v>
      </c>
      <c r="B80" s="74" t="s">
        <v>182</v>
      </c>
      <c r="C80" s="74" t="s">
        <v>133</v>
      </c>
      <c r="D80" s="75">
        <v>420</v>
      </c>
      <c r="E80" s="75">
        <v>2548</v>
      </c>
      <c r="F80" s="75">
        <v>2273.21</v>
      </c>
      <c r="G80" s="75">
        <v>480</v>
      </c>
      <c r="H80" s="75">
        <v>2912</v>
      </c>
      <c r="I80" s="75">
        <v>2691.53</v>
      </c>
      <c r="J80" s="207">
        <f t="shared" si="7"/>
        <v>14.285714285714286</v>
      </c>
      <c r="K80" s="208">
        <f t="shared" si="8"/>
        <v>14.285714285714286</v>
      </c>
      <c r="L80" s="208">
        <f t="shared" si="9"/>
        <v>18.402171378799149</v>
      </c>
      <c r="M80" s="209">
        <f t="shared" si="10"/>
        <v>6.0666666666666664</v>
      </c>
      <c r="N80" s="209">
        <f t="shared" si="11"/>
        <v>6.0666666666666664</v>
      </c>
      <c r="O80" s="209">
        <f t="shared" si="12"/>
        <v>5.4124047619047619</v>
      </c>
      <c r="P80" s="209">
        <f t="shared" si="13"/>
        <v>5.6073541666666671</v>
      </c>
    </row>
    <row r="81" spans="1:16">
      <c r="A81" s="74" t="s">
        <v>181</v>
      </c>
      <c r="B81" s="74" t="s">
        <v>182</v>
      </c>
      <c r="C81" s="74" t="s">
        <v>121</v>
      </c>
      <c r="D81" s="75">
        <v>30</v>
      </c>
      <c r="E81" s="75">
        <v>182</v>
      </c>
      <c r="F81" s="75">
        <v>159.94999999999999</v>
      </c>
      <c r="G81" s="75"/>
      <c r="H81" s="75"/>
      <c r="I81" s="75"/>
      <c r="J81" s="207">
        <f t="shared" si="7"/>
        <v>-100</v>
      </c>
      <c r="K81" s="208">
        <f t="shared" si="8"/>
        <v>-100</v>
      </c>
      <c r="L81" s="208">
        <f t="shared" si="9"/>
        <v>-100</v>
      </c>
      <c r="M81" s="209">
        <f t="shared" si="10"/>
        <v>6.0666666666666664</v>
      </c>
      <c r="N81" s="209"/>
      <c r="O81" s="209">
        <f t="shared" si="12"/>
        <v>5.3316666666666661</v>
      </c>
      <c r="P81" s="209"/>
    </row>
    <row r="82" spans="1:16">
      <c r="A82" s="74" t="s">
        <v>181</v>
      </c>
      <c r="B82" s="74" t="s">
        <v>182</v>
      </c>
      <c r="C82" s="74" t="s">
        <v>151</v>
      </c>
      <c r="D82" s="75">
        <v>979.5</v>
      </c>
      <c r="E82" s="75">
        <v>3958.24</v>
      </c>
      <c r="F82" s="75">
        <v>3552.19</v>
      </c>
      <c r="G82" s="75">
        <v>1050</v>
      </c>
      <c r="H82" s="75">
        <v>3568.14</v>
      </c>
      <c r="I82" s="75">
        <v>3257.64</v>
      </c>
      <c r="J82" s="207">
        <f t="shared" si="7"/>
        <v>7.1975497702909648</v>
      </c>
      <c r="K82" s="208">
        <f t="shared" si="8"/>
        <v>-9.8553902744654174</v>
      </c>
      <c r="L82" s="208">
        <f t="shared" si="9"/>
        <v>-8.2920677103420761</v>
      </c>
      <c r="M82" s="209">
        <f t="shared" si="10"/>
        <v>4.0410821847881566</v>
      </c>
      <c r="N82" s="209">
        <f t="shared" si="11"/>
        <v>3.3982285714285712</v>
      </c>
      <c r="O82" s="209">
        <f t="shared" si="12"/>
        <v>3.6265339458907606</v>
      </c>
      <c r="P82" s="209">
        <f t="shared" si="13"/>
        <v>3.1025142857142858</v>
      </c>
    </row>
    <row r="83" spans="1:16">
      <c r="A83" s="74" t="s">
        <v>558</v>
      </c>
      <c r="B83" s="74" t="s">
        <v>559</v>
      </c>
      <c r="C83" s="74" t="s">
        <v>731</v>
      </c>
      <c r="D83" s="75">
        <v>50000</v>
      </c>
      <c r="E83" s="75">
        <v>65500</v>
      </c>
      <c r="F83" s="75">
        <v>57504.77</v>
      </c>
      <c r="G83" s="75"/>
      <c r="H83" s="75"/>
      <c r="I83" s="75"/>
      <c r="J83" s="207">
        <f t="shared" si="7"/>
        <v>-100</v>
      </c>
      <c r="K83" s="208">
        <f t="shared" si="8"/>
        <v>-100</v>
      </c>
      <c r="L83" s="208">
        <f t="shared" si="9"/>
        <v>-100</v>
      </c>
      <c r="M83" s="209">
        <f t="shared" si="10"/>
        <v>1.31</v>
      </c>
      <c r="N83" s="209"/>
      <c r="O83" s="209">
        <f t="shared" si="12"/>
        <v>1.1500953999999999</v>
      </c>
      <c r="P83" s="209"/>
    </row>
    <row r="84" spans="1:16">
      <c r="A84" s="74" t="s">
        <v>558</v>
      </c>
      <c r="B84" s="74" t="s">
        <v>559</v>
      </c>
      <c r="C84" s="74" t="s">
        <v>121</v>
      </c>
      <c r="D84" s="75">
        <v>444000</v>
      </c>
      <c r="E84" s="75">
        <v>622890</v>
      </c>
      <c r="F84" s="75">
        <v>560410.22</v>
      </c>
      <c r="G84" s="75"/>
      <c r="H84" s="75"/>
      <c r="I84" s="75"/>
      <c r="J84" s="207">
        <f t="shared" si="7"/>
        <v>-100</v>
      </c>
      <c r="K84" s="208">
        <f t="shared" si="8"/>
        <v>-100</v>
      </c>
      <c r="L84" s="208">
        <f t="shared" si="9"/>
        <v>-100</v>
      </c>
      <c r="M84" s="209">
        <f t="shared" si="10"/>
        <v>1.4029054054054053</v>
      </c>
      <c r="N84" s="209"/>
      <c r="O84" s="209">
        <f t="shared" si="12"/>
        <v>1.2621851801801802</v>
      </c>
      <c r="P84" s="209"/>
    </row>
    <row r="85" spans="1:16">
      <c r="A85" s="74" t="s">
        <v>558</v>
      </c>
      <c r="B85" s="74" t="s">
        <v>559</v>
      </c>
      <c r="C85" s="74" t="s">
        <v>45</v>
      </c>
      <c r="D85" s="75">
        <v>75000</v>
      </c>
      <c r="E85" s="75">
        <v>102500</v>
      </c>
      <c r="F85" s="75">
        <v>92028.63</v>
      </c>
      <c r="G85" s="75">
        <v>26800</v>
      </c>
      <c r="H85" s="75">
        <v>46096</v>
      </c>
      <c r="I85" s="75">
        <v>42240.77</v>
      </c>
      <c r="J85" s="207">
        <f t="shared" si="7"/>
        <v>-64.266666666666666</v>
      </c>
      <c r="K85" s="208">
        <f t="shared" si="8"/>
        <v>-55.028292682926832</v>
      </c>
      <c r="L85" s="208">
        <f t="shared" si="9"/>
        <v>-54.100403320140707</v>
      </c>
      <c r="M85" s="209">
        <f t="shared" si="10"/>
        <v>1.3666666666666667</v>
      </c>
      <c r="N85" s="209">
        <f t="shared" si="11"/>
        <v>1.72</v>
      </c>
      <c r="O85" s="209">
        <f t="shared" si="12"/>
        <v>1.2270484000000002</v>
      </c>
      <c r="P85" s="209">
        <f t="shared" si="13"/>
        <v>1.5761481343283581</v>
      </c>
    </row>
    <row r="86" spans="1:16">
      <c r="A86" s="74" t="s">
        <v>558</v>
      </c>
      <c r="B86" s="74" t="s">
        <v>559</v>
      </c>
      <c r="C86" s="74" t="s">
        <v>102</v>
      </c>
      <c r="D86" s="75">
        <v>196000</v>
      </c>
      <c r="E86" s="75">
        <v>310500</v>
      </c>
      <c r="F86" s="75">
        <v>283604.99</v>
      </c>
      <c r="G86" s="75"/>
      <c r="H86" s="75"/>
      <c r="I86" s="75"/>
      <c r="J86" s="207">
        <f t="shared" si="7"/>
        <v>-100</v>
      </c>
      <c r="K86" s="208">
        <f t="shared" si="8"/>
        <v>-100</v>
      </c>
      <c r="L86" s="208">
        <f t="shared" si="9"/>
        <v>-100</v>
      </c>
      <c r="M86" s="209">
        <f t="shared" si="10"/>
        <v>1.5841836734693877</v>
      </c>
      <c r="N86" s="209"/>
      <c r="O86" s="209">
        <f t="shared" si="12"/>
        <v>1.4469642346938776</v>
      </c>
      <c r="P86" s="209"/>
    </row>
    <row r="87" spans="1:16">
      <c r="A87" s="74" t="s">
        <v>558</v>
      </c>
      <c r="B87" s="74" t="s">
        <v>559</v>
      </c>
      <c r="C87" s="74" t="s">
        <v>151</v>
      </c>
      <c r="D87" s="75">
        <v>682.48</v>
      </c>
      <c r="E87" s="75">
        <v>3462.06</v>
      </c>
      <c r="F87" s="75">
        <v>3111.5</v>
      </c>
      <c r="G87" s="75">
        <v>702.16</v>
      </c>
      <c r="H87" s="75">
        <v>4129.17</v>
      </c>
      <c r="I87" s="75">
        <v>3817.71</v>
      </c>
      <c r="J87" s="207">
        <f t="shared" si="7"/>
        <v>2.8836009846442314</v>
      </c>
      <c r="K87" s="208">
        <f t="shared" si="8"/>
        <v>19.2691634460408</v>
      </c>
      <c r="L87" s="208">
        <f t="shared" si="9"/>
        <v>22.696770046601319</v>
      </c>
      <c r="M87" s="209">
        <f t="shared" si="10"/>
        <v>5.0727640370413782</v>
      </c>
      <c r="N87" s="209">
        <f t="shared" si="11"/>
        <v>5.880668223766663</v>
      </c>
      <c r="O87" s="209">
        <f t="shared" si="12"/>
        <v>4.559107959207596</v>
      </c>
      <c r="P87" s="209">
        <f t="shared" si="13"/>
        <v>5.437094109604649</v>
      </c>
    </row>
    <row r="88" spans="1:16">
      <c r="A88" s="74" t="s">
        <v>558</v>
      </c>
      <c r="B88" s="74" t="s">
        <v>559</v>
      </c>
      <c r="C88" s="74" t="s">
        <v>823</v>
      </c>
      <c r="D88" s="75">
        <v>20000</v>
      </c>
      <c r="E88" s="75">
        <v>26800</v>
      </c>
      <c r="F88" s="75">
        <v>23507.73</v>
      </c>
      <c r="G88" s="75"/>
      <c r="H88" s="75"/>
      <c r="I88" s="75"/>
      <c r="J88" s="207">
        <f t="shared" si="7"/>
        <v>-100</v>
      </c>
      <c r="K88" s="208">
        <f t="shared" si="8"/>
        <v>-100</v>
      </c>
      <c r="L88" s="208">
        <f t="shared" si="9"/>
        <v>-100</v>
      </c>
      <c r="M88" s="209">
        <f t="shared" si="10"/>
        <v>1.34</v>
      </c>
      <c r="N88" s="209"/>
      <c r="O88" s="209">
        <f t="shared" si="12"/>
        <v>1.1753864999999999</v>
      </c>
      <c r="P88" s="209"/>
    </row>
    <row r="89" spans="1:16">
      <c r="A89" s="74" t="s">
        <v>558</v>
      </c>
      <c r="B89" s="74" t="s">
        <v>559</v>
      </c>
      <c r="C89" s="74" t="s">
        <v>557</v>
      </c>
      <c r="D89" s="75">
        <v>50000</v>
      </c>
      <c r="E89" s="75">
        <v>87500</v>
      </c>
      <c r="F89" s="75">
        <v>78359.75</v>
      </c>
      <c r="G89" s="75"/>
      <c r="H89" s="75"/>
      <c r="I89" s="75"/>
      <c r="J89" s="207">
        <f t="shared" si="7"/>
        <v>-100</v>
      </c>
      <c r="K89" s="208">
        <f t="shared" si="8"/>
        <v>-100</v>
      </c>
      <c r="L89" s="208">
        <f t="shared" si="9"/>
        <v>-100</v>
      </c>
      <c r="M89" s="209">
        <f t="shared" si="10"/>
        <v>1.75</v>
      </c>
      <c r="N89" s="209"/>
      <c r="O89" s="209">
        <f t="shared" si="12"/>
        <v>1.5671949999999999</v>
      </c>
      <c r="P89" s="209"/>
    </row>
    <row r="90" spans="1:16">
      <c r="A90" s="74" t="s">
        <v>558</v>
      </c>
      <c r="B90" s="74" t="s">
        <v>559</v>
      </c>
      <c r="C90" s="74" t="s">
        <v>213</v>
      </c>
      <c r="D90" s="75">
        <v>100000</v>
      </c>
      <c r="E90" s="75">
        <v>104550</v>
      </c>
      <c r="F90" s="75">
        <v>93543.9</v>
      </c>
      <c r="G90" s="75"/>
      <c r="H90" s="75"/>
      <c r="I90" s="75"/>
      <c r="J90" s="207">
        <f t="shared" si="7"/>
        <v>-100</v>
      </c>
      <c r="K90" s="208">
        <f t="shared" si="8"/>
        <v>-100</v>
      </c>
      <c r="L90" s="208">
        <f t="shared" si="9"/>
        <v>-100</v>
      </c>
      <c r="M90" s="209">
        <f t="shared" si="10"/>
        <v>1.0455000000000001</v>
      </c>
      <c r="N90" s="209"/>
      <c r="O90" s="209">
        <f t="shared" si="12"/>
        <v>0.93543899999999991</v>
      </c>
      <c r="P90" s="209"/>
    </row>
    <row r="91" spans="1:16">
      <c r="A91" s="74" t="s">
        <v>558</v>
      </c>
      <c r="B91" s="74" t="s">
        <v>559</v>
      </c>
      <c r="C91" s="74" t="s">
        <v>66</v>
      </c>
      <c r="D91" s="75">
        <v>1516000</v>
      </c>
      <c r="E91" s="75">
        <v>2193110</v>
      </c>
      <c r="F91" s="75">
        <v>1970470.59</v>
      </c>
      <c r="G91" s="75">
        <v>1212175</v>
      </c>
      <c r="H91" s="75">
        <v>2684919.75</v>
      </c>
      <c r="I91" s="75">
        <v>2530184.4</v>
      </c>
      <c r="J91" s="207">
        <f t="shared" si="7"/>
        <v>-20.04122691292876</v>
      </c>
      <c r="K91" s="208">
        <f t="shared" si="8"/>
        <v>22.425220349184492</v>
      </c>
      <c r="L91" s="208">
        <f t="shared" si="9"/>
        <v>28.40508317355804</v>
      </c>
      <c r="M91" s="209">
        <f t="shared" si="10"/>
        <v>1.4466424802110818</v>
      </c>
      <c r="N91" s="209">
        <f t="shared" si="11"/>
        <v>2.2149605048775962</v>
      </c>
      <c r="O91" s="209">
        <f t="shared" si="12"/>
        <v>1.2997827110817943</v>
      </c>
      <c r="P91" s="209">
        <f t="shared" si="13"/>
        <v>2.087309505640687</v>
      </c>
    </row>
    <row r="92" spans="1:16">
      <c r="A92" s="74" t="s">
        <v>558</v>
      </c>
      <c r="B92" s="74" t="s">
        <v>559</v>
      </c>
      <c r="C92" s="74" t="s">
        <v>169</v>
      </c>
      <c r="D92" s="75"/>
      <c r="E92" s="75"/>
      <c r="F92" s="75"/>
      <c r="G92" s="75">
        <v>50000</v>
      </c>
      <c r="H92" s="75">
        <v>90000</v>
      </c>
      <c r="I92" s="75">
        <v>84348.22</v>
      </c>
      <c r="J92" s="207"/>
      <c r="K92" s="207"/>
      <c r="L92" s="207"/>
      <c r="M92" s="207"/>
      <c r="N92" s="209">
        <f t="shared" si="11"/>
        <v>1.8</v>
      </c>
      <c r="O92" s="209"/>
      <c r="P92" s="209">
        <f t="shared" si="13"/>
        <v>1.6869643999999999</v>
      </c>
    </row>
    <row r="93" spans="1:16">
      <c r="A93" s="74" t="s">
        <v>183</v>
      </c>
      <c r="B93" s="74" t="s">
        <v>184</v>
      </c>
      <c r="C93" s="74" t="s">
        <v>121</v>
      </c>
      <c r="D93" s="75">
        <v>2052</v>
      </c>
      <c r="E93" s="75">
        <v>2154.6</v>
      </c>
      <c r="F93" s="75">
        <v>1957.71</v>
      </c>
      <c r="G93" s="75"/>
      <c r="H93" s="75"/>
      <c r="I93" s="75"/>
      <c r="J93" s="207">
        <f t="shared" si="7"/>
        <v>-100</v>
      </c>
      <c r="K93" s="208">
        <f t="shared" si="8"/>
        <v>-100</v>
      </c>
      <c r="L93" s="208">
        <f t="shared" si="9"/>
        <v>-100</v>
      </c>
      <c r="M93" s="209">
        <f t="shared" si="10"/>
        <v>1.05</v>
      </c>
      <c r="N93" s="209"/>
      <c r="O93" s="209">
        <f t="shared" si="12"/>
        <v>0.9540497076023392</v>
      </c>
      <c r="P93" s="209"/>
    </row>
    <row r="94" spans="1:16">
      <c r="A94" s="74" t="s">
        <v>640</v>
      </c>
      <c r="B94" s="74" t="s">
        <v>641</v>
      </c>
      <c r="C94" s="74" t="s">
        <v>133</v>
      </c>
      <c r="D94" s="75"/>
      <c r="E94" s="75"/>
      <c r="F94" s="75"/>
      <c r="G94" s="75">
        <v>7421.95</v>
      </c>
      <c r="H94" s="75">
        <v>14259.6</v>
      </c>
      <c r="I94" s="75">
        <v>13150.61</v>
      </c>
      <c r="J94" s="207"/>
      <c r="K94" s="207"/>
      <c r="L94" s="207"/>
      <c r="M94" s="207"/>
      <c r="N94" s="209">
        <f t="shared" si="11"/>
        <v>1.9212740587042489</v>
      </c>
      <c r="O94" s="209"/>
      <c r="P94" s="209">
        <f t="shared" si="13"/>
        <v>1.7718537581093918</v>
      </c>
    </row>
    <row r="95" spans="1:16">
      <c r="A95" s="74" t="s">
        <v>810</v>
      </c>
      <c r="B95" s="74" t="s">
        <v>811</v>
      </c>
      <c r="C95" s="74" t="s">
        <v>45</v>
      </c>
      <c r="D95" s="75">
        <v>240</v>
      </c>
      <c r="E95" s="75">
        <v>1560</v>
      </c>
      <c r="F95" s="75">
        <v>1406.72</v>
      </c>
      <c r="G95" s="75"/>
      <c r="H95" s="75"/>
      <c r="I95" s="75"/>
      <c r="J95" s="207">
        <f t="shared" si="7"/>
        <v>-100</v>
      </c>
      <c r="K95" s="208">
        <f t="shared" si="8"/>
        <v>-100</v>
      </c>
      <c r="L95" s="208">
        <f t="shared" si="9"/>
        <v>-100</v>
      </c>
      <c r="M95" s="209">
        <f t="shared" si="10"/>
        <v>6.5</v>
      </c>
      <c r="N95" s="209"/>
      <c r="O95" s="209">
        <f t="shared" si="12"/>
        <v>5.8613333333333335</v>
      </c>
      <c r="P95" s="209"/>
    </row>
    <row r="96" spans="1:16">
      <c r="A96" s="74" t="s">
        <v>842</v>
      </c>
      <c r="B96" s="74" t="s">
        <v>843</v>
      </c>
      <c r="C96" s="74" t="s">
        <v>58</v>
      </c>
      <c r="D96" s="75"/>
      <c r="E96" s="75"/>
      <c r="F96" s="75"/>
      <c r="G96" s="75">
        <v>8460</v>
      </c>
      <c r="H96" s="75">
        <v>17884.8</v>
      </c>
      <c r="I96" s="75">
        <v>16009.41</v>
      </c>
      <c r="J96" s="207"/>
      <c r="K96" s="207"/>
      <c r="L96" s="207"/>
      <c r="M96" s="207"/>
      <c r="N96" s="209">
        <f t="shared" si="11"/>
        <v>2.1140425531914895</v>
      </c>
      <c r="O96" s="209"/>
      <c r="P96" s="209">
        <f t="shared" si="13"/>
        <v>1.8923652482269504</v>
      </c>
    </row>
    <row r="97" spans="1:16">
      <c r="A97" s="74" t="s">
        <v>610</v>
      </c>
      <c r="B97" s="74" t="s">
        <v>611</v>
      </c>
      <c r="C97" s="74" t="s">
        <v>101</v>
      </c>
      <c r="D97" s="75">
        <v>64</v>
      </c>
      <c r="E97" s="75">
        <v>411.29</v>
      </c>
      <c r="F97" s="75">
        <v>371.2</v>
      </c>
      <c r="G97" s="75">
        <v>88</v>
      </c>
      <c r="H97" s="75">
        <v>575.07000000000005</v>
      </c>
      <c r="I97" s="75">
        <v>511.53</v>
      </c>
      <c r="J97" s="207">
        <f t="shared" si="7"/>
        <v>37.5</v>
      </c>
      <c r="K97" s="208">
        <f t="shared" si="8"/>
        <v>39.821050840039881</v>
      </c>
      <c r="L97" s="208">
        <f t="shared" si="9"/>
        <v>37.80441810344827</v>
      </c>
      <c r="M97" s="209">
        <f t="shared" si="10"/>
        <v>6.4264062500000003</v>
      </c>
      <c r="N97" s="209">
        <f t="shared" si="11"/>
        <v>6.5348863636363639</v>
      </c>
      <c r="O97" s="209">
        <f t="shared" si="12"/>
        <v>5.8</v>
      </c>
      <c r="P97" s="209">
        <f t="shared" si="13"/>
        <v>5.8128409090909088</v>
      </c>
    </row>
    <row r="98" spans="1:16">
      <c r="A98" s="74" t="s">
        <v>707</v>
      </c>
      <c r="B98" s="74" t="s">
        <v>708</v>
      </c>
      <c r="C98" s="74" t="s">
        <v>585</v>
      </c>
      <c r="D98" s="75"/>
      <c r="E98" s="75"/>
      <c r="F98" s="75"/>
      <c r="G98" s="75">
        <v>36576</v>
      </c>
      <c r="H98" s="75">
        <v>18360.05</v>
      </c>
      <c r="I98" s="75">
        <v>16499.18</v>
      </c>
      <c r="J98" s="207"/>
      <c r="K98" s="207"/>
      <c r="L98" s="207"/>
      <c r="M98" s="207"/>
      <c r="N98" s="209">
        <f t="shared" si="11"/>
        <v>0.50196987095363077</v>
      </c>
      <c r="O98" s="209"/>
      <c r="P98" s="209">
        <f t="shared" si="13"/>
        <v>0.45109306649168857</v>
      </c>
    </row>
    <row r="99" spans="1:16">
      <c r="A99" s="74" t="s">
        <v>187</v>
      </c>
      <c r="B99" s="74" t="s">
        <v>188</v>
      </c>
      <c r="C99" s="74" t="s">
        <v>133</v>
      </c>
      <c r="D99" s="75">
        <v>6438.4</v>
      </c>
      <c r="E99" s="75">
        <v>42019.12</v>
      </c>
      <c r="F99" s="75">
        <v>37588.22</v>
      </c>
      <c r="G99" s="75">
        <v>4548</v>
      </c>
      <c r="H99" s="75">
        <v>26768</v>
      </c>
      <c r="I99" s="75">
        <v>24483.35</v>
      </c>
      <c r="J99" s="207">
        <f t="shared" si="7"/>
        <v>-29.361332007952285</v>
      </c>
      <c r="K99" s="208">
        <f t="shared" si="8"/>
        <v>-36.295667305740821</v>
      </c>
      <c r="L99" s="208">
        <f t="shared" si="9"/>
        <v>-34.86430057076393</v>
      </c>
      <c r="M99" s="209">
        <f t="shared" si="10"/>
        <v>6.5263295228628238</v>
      </c>
      <c r="N99" s="209">
        <f t="shared" si="11"/>
        <v>5.8856640281442392</v>
      </c>
      <c r="O99" s="209">
        <f t="shared" si="12"/>
        <v>5.8381305914512929</v>
      </c>
      <c r="P99" s="209">
        <f t="shared" si="13"/>
        <v>5.3833223394898857</v>
      </c>
    </row>
    <row r="100" spans="1:16">
      <c r="A100" s="74" t="s">
        <v>187</v>
      </c>
      <c r="B100" s="74" t="s">
        <v>188</v>
      </c>
      <c r="C100" s="74" t="s">
        <v>134</v>
      </c>
      <c r="D100" s="75">
        <v>288</v>
      </c>
      <c r="E100" s="75">
        <v>2908.8</v>
      </c>
      <c r="F100" s="75">
        <v>2633.12</v>
      </c>
      <c r="G100" s="75">
        <v>352.8</v>
      </c>
      <c r="H100" s="75">
        <v>3087</v>
      </c>
      <c r="I100" s="75">
        <v>2925.75</v>
      </c>
      <c r="J100" s="207">
        <f t="shared" si="7"/>
        <v>22.500000000000004</v>
      </c>
      <c r="K100" s="208">
        <f t="shared" si="8"/>
        <v>6.1262376237623695</v>
      </c>
      <c r="L100" s="208">
        <f t="shared" si="9"/>
        <v>11.113431974235892</v>
      </c>
      <c r="M100" s="209">
        <f t="shared" si="10"/>
        <v>10.100000000000001</v>
      </c>
      <c r="N100" s="209">
        <f t="shared" si="11"/>
        <v>8.75</v>
      </c>
      <c r="O100" s="209">
        <f t="shared" si="12"/>
        <v>9.142777777777777</v>
      </c>
      <c r="P100" s="209">
        <f t="shared" si="13"/>
        <v>8.2929421768707474</v>
      </c>
    </row>
    <row r="101" spans="1:16">
      <c r="A101" s="74" t="s">
        <v>187</v>
      </c>
      <c r="B101" s="74" t="s">
        <v>188</v>
      </c>
      <c r="C101" s="74" t="s">
        <v>121</v>
      </c>
      <c r="D101" s="75">
        <v>152</v>
      </c>
      <c r="E101" s="75">
        <v>1527.6</v>
      </c>
      <c r="F101" s="75">
        <v>1376.34</v>
      </c>
      <c r="G101" s="75">
        <v>176</v>
      </c>
      <c r="H101" s="75">
        <v>1768.8</v>
      </c>
      <c r="I101" s="75">
        <v>1581.44</v>
      </c>
      <c r="J101" s="207">
        <f t="shared" si="7"/>
        <v>15.789473684210526</v>
      </c>
      <c r="K101" s="208">
        <f t="shared" si="8"/>
        <v>15.789473684210529</v>
      </c>
      <c r="L101" s="208">
        <f t="shared" si="9"/>
        <v>14.901841114840821</v>
      </c>
      <c r="M101" s="209">
        <f t="shared" si="10"/>
        <v>10.049999999999999</v>
      </c>
      <c r="N101" s="209">
        <f t="shared" si="11"/>
        <v>10.049999999999999</v>
      </c>
      <c r="O101" s="209">
        <f t="shared" si="12"/>
        <v>9.0548684210526318</v>
      </c>
      <c r="P101" s="209">
        <f t="shared" si="13"/>
        <v>8.9854545454545462</v>
      </c>
    </row>
    <row r="102" spans="1:16">
      <c r="A102" s="74" t="s">
        <v>187</v>
      </c>
      <c r="B102" s="74" t="s">
        <v>188</v>
      </c>
      <c r="C102" s="74" t="s">
        <v>91</v>
      </c>
      <c r="D102" s="75"/>
      <c r="E102" s="75"/>
      <c r="F102" s="75"/>
      <c r="G102" s="75">
        <v>1.2</v>
      </c>
      <c r="H102" s="75">
        <v>12</v>
      </c>
      <c r="I102" s="75">
        <v>11.19</v>
      </c>
      <c r="J102" s="207"/>
      <c r="K102" s="207"/>
      <c r="L102" s="207"/>
      <c r="M102" s="207"/>
      <c r="N102" s="209">
        <f t="shared" si="11"/>
        <v>10</v>
      </c>
      <c r="O102" s="209"/>
      <c r="P102" s="209">
        <f t="shared" si="13"/>
        <v>9.3249999999999993</v>
      </c>
    </row>
    <row r="103" spans="1:16">
      <c r="A103" s="74" t="s">
        <v>187</v>
      </c>
      <c r="B103" s="74" t="s">
        <v>188</v>
      </c>
      <c r="C103" s="74" t="s">
        <v>45</v>
      </c>
      <c r="D103" s="75">
        <v>81974.399999999994</v>
      </c>
      <c r="E103" s="75">
        <v>595913.19999999995</v>
      </c>
      <c r="F103" s="75">
        <v>536141.03</v>
      </c>
      <c r="G103" s="75">
        <v>53130</v>
      </c>
      <c r="H103" s="75">
        <v>350332.8</v>
      </c>
      <c r="I103" s="75">
        <v>321535.84999999998</v>
      </c>
      <c r="J103" s="207">
        <f t="shared" si="7"/>
        <v>-35.187082796580391</v>
      </c>
      <c r="K103" s="208">
        <f t="shared" si="8"/>
        <v>-41.21076693719823</v>
      </c>
      <c r="L103" s="208">
        <f t="shared" si="9"/>
        <v>-40.027747922967215</v>
      </c>
      <c r="M103" s="209">
        <f t="shared" si="10"/>
        <v>7.269503649919975</v>
      </c>
      <c r="N103" s="209">
        <f t="shared" si="11"/>
        <v>6.5938791643139467</v>
      </c>
      <c r="O103" s="209">
        <f t="shared" si="12"/>
        <v>6.5403471083655393</v>
      </c>
      <c r="P103" s="209">
        <f t="shared" si="13"/>
        <v>6.0518699416525497</v>
      </c>
    </row>
    <row r="104" spans="1:16">
      <c r="A104" s="74" t="s">
        <v>187</v>
      </c>
      <c r="B104" s="74" t="s">
        <v>188</v>
      </c>
      <c r="C104" s="74" t="s">
        <v>151</v>
      </c>
      <c r="D104" s="75">
        <v>6602.2</v>
      </c>
      <c r="E104" s="75">
        <v>45647.81</v>
      </c>
      <c r="F104" s="75">
        <v>40846.800000000003</v>
      </c>
      <c r="G104" s="75">
        <v>7203.6</v>
      </c>
      <c r="H104" s="75">
        <v>42826.8</v>
      </c>
      <c r="I104" s="75">
        <v>39000.74</v>
      </c>
      <c r="J104" s="207">
        <f t="shared" si="7"/>
        <v>9.1090848505043862</v>
      </c>
      <c r="K104" s="208">
        <f t="shared" si="8"/>
        <v>-6.1799459820744849</v>
      </c>
      <c r="L104" s="208">
        <f t="shared" si="9"/>
        <v>-4.5194727616361741</v>
      </c>
      <c r="M104" s="209">
        <f t="shared" si="10"/>
        <v>6.9140301717609276</v>
      </c>
      <c r="N104" s="209">
        <f t="shared" si="11"/>
        <v>5.9451940696318513</v>
      </c>
      <c r="O104" s="209">
        <f t="shared" si="12"/>
        <v>6.1868468086395447</v>
      </c>
      <c r="P104" s="209">
        <f t="shared" si="13"/>
        <v>5.4140624132378248</v>
      </c>
    </row>
    <row r="105" spans="1:16">
      <c r="A105" s="74" t="s">
        <v>187</v>
      </c>
      <c r="B105" s="74" t="s">
        <v>188</v>
      </c>
      <c r="C105" s="74" t="s">
        <v>48</v>
      </c>
      <c r="D105" s="75">
        <v>1368</v>
      </c>
      <c r="E105" s="75">
        <v>9160</v>
      </c>
      <c r="F105" s="75">
        <v>8185.99</v>
      </c>
      <c r="G105" s="75"/>
      <c r="H105" s="75"/>
      <c r="I105" s="75"/>
      <c r="J105" s="207">
        <f t="shared" si="7"/>
        <v>-100</v>
      </c>
      <c r="K105" s="208">
        <f t="shared" si="8"/>
        <v>-100</v>
      </c>
      <c r="L105" s="208">
        <f t="shared" si="9"/>
        <v>-100</v>
      </c>
      <c r="M105" s="209">
        <f t="shared" si="10"/>
        <v>6.6959064327485383</v>
      </c>
      <c r="N105" s="209"/>
      <c r="O105" s="209">
        <f t="shared" si="12"/>
        <v>5.9839108187134498</v>
      </c>
      <c r="P105" s="209"/>
    </row>
    <row r="106" spans="1:16">
      <c r="A106" s="74" t="s">
        <v>187</v>
      </c>
      <c r="B106" s="74" t="s">
        <v>188</v>
      </c>
      <c r="C106" s="74" t="s">
        <v>58</v>
      </c>
      <c r="D106" s="75">
        <v>72</v>
      </c>
      <c r="E106" s="75">
        <v>612</v>
      </c>
      <c r="F106" s="75">
        <v>557.38</v>
      </c>
      <c r="G106" s="75"/>
      <c r="H106" s="75"/>
      <c r="I106" s="75"/>
      <c r="J106" s="207">
        <f t="shared" si="7"/>
        <v>-100</v>
      </c>
      <c r="K106" s="208">
        <f t="shared" si="8"/>
        <v>-100</v>
      </c>
      <c r="L106" s="208">
        <f t="shared" si="9"/>
        <v>-100</v>
      </c>
      <c r="M106" s="209">
        <f t="shared" si="10"/>
        <v>8.5</v>
      </c>
      <c r="N106" s="209"/>
      <c r="O106" s="209">
        <f t="shared" si="12"/>
        <v>7.7413888888888884</v>
      </c>
      <c r="P106" s="209"/>
    </row>
    <row r="107" spans="1:16">
      <c r="A107" s="74" t="s">
        <v>187</v>
      </c>
      <c r="B107" s="74" t="s">
        <v>188</v>
      </c>
      <c r="C107" s="74" t="s">
        <v>82</v>
      </c>
      <c r="D107" s="75">
        <v>660</v>
      </c>
      <c r="E107" s="75">
        <v>6120</v>
      </c>
      <c r="F107" s="75">
        <v>5393.13</v>
      </c>
      <c r="G107" s="75"/>
      <c r="H107" s="75"/>
      <c r="I107" s="75"/>
      <c r="J107" s="207">
        <f t="shared" si="7"/>
        <v>-100</v>
      </c>
      <c r="K107" s="208">
        <f t="shared" si="8"/>
        <v>-100</v>
      </c>
      <c r="L107" s="208">
        <f t="shared" si="9"/>
        <v>-100</v>
      </c>
      <c r="M107" s="209">
        <f t="shared" si="10"/>
        <v>9.2727272727272734</v>
      </c>
      <c r="N107" s="209"/>
      <c r="O107" s="209">
        <f t="shared" si="12"/>
        <v>8.1714090909090906</v>
      </c>
      <c r="P107" s="209"/>
    </row>
    <row r="108" spans="1:16">
      <c r="A108" s="74" t="s">
        <v>861</v>
      </c>
      <c r="B108" s="74" t="s">
        <v>862</v>
      </c>
      <c r="C108" s="74" t="s">
        <v>45</v>
      </c>
      <c r="D108" s="75">
        <v>150</v>
      </c>
      <c r="E108" s="75">
        <v>540</v>
      </c>
      <c r="F108" s="75">
        <v>487.24</v>
      </c>
      <c r="G108" s="75"/>
      <c r="H108" s="75"/>
      <c r="I108" s="75"/>
      <c r="J108" s="207">
        <f t="shared" si="7"/>
        <v>-100</v>
      </c>
      <c r="K108" s="208">
        <f t="shared" si="8"/>
        <v>-100</v>
      </c>
      <c r="L108" s="208">
        <f t="shared" si="9"/>
        <v>-100</v>
      </c>
      <c r="M108" s="209">
        <f t="shared" si="10"/>
        <v>3.6</v>
      </c>
      <c r="N108" s="209"/>
      <c r="O108" s="209">
        <f t="shared" si="12"/>
        <v>3.2482666666666669</v>
      </c>
      <c r="P108" s="209"/>
    </row>
    <row r="109" spans="1:16">
      <c r="A109" s="74" t="s">
        <v>562</v>
      </c>
      <c r="B109" s="74" t="s">
        <v>563</v>
      </c>
      <c r="C109" s="74" t="s">
        <v>133</v>
      </c>
      <c r="D109" s="75">
        <v>8040</v>
      </c>
      <c r="E109" s="75">
        <v>8679.7999999999993</v>
      </c>
      <c r="F109" s="75">
        <v>7741.57</v>
      </c>
      <c r="G109" s="75">
        <v>9750</v>
      </c>
      <c r="H109" s="75">
        <v>9981.2000000000007</v>
      </c>
      <c r="I109" s="75">
        <v>9048.5</v>
      </c>
      <c r="J109" s="207">
        <f t="shared" si="7"/>
        <v>21.268656716417912</v>
      </c>
      <c r="K109" s="208">
        <f t="shared" si="8"/>
        <v>14.993433028410811</v>
      </c>
      <c r="L109" s="208">
        <f t="shared" si="9"/>
        <v>16.881976136623454</v>
      </c>
      <c r="M109" s="209">
        <f t="shared" si="10"/>
        <v>1.0795771144278605</v>
      </c>
      <c r="N109" s="209">
        <f t="shared" si="11"/>
        <v>1.0237128205128205</v>
      </c>
      <c r="O109" s="209">
        <f t="shared" si="12"/>
        <v>0.96288184079601991</v>
      </c>
      <c r="P109" s="209">
        <f t="shared" si="13"/>
        <v>0.92805128205128207</v>
      </c>
    </row>
    <row r="110" spans="1:16">
      <c r="A110" s="74" t="s">
        <v>562</v>
      </c>
      <c r="B110" s="74" t="s">
        <v>563</v>
      </c>
      <c r="C110" s="74" t="s">
        <v>121</v>
      </c>
      <c r="D110" s="75">
        <v>2754</v>
      </c>
      <c r="E110" s="75">
        <v>2891.7</v>
      </c>
      <c r="F110" s="75">
        <v>2573.67</v>
      </c>
      <c r="G110" s="75"/>
      <c r="H110" s="75"/>
      <c r="I110" s="75"/>
      <c r="J110" s="207">
        <f t="shared" si="7"/>
        <v>-100</v>
      </c>
      <c r="K110" s="208">
        <f t="shared" si="8"/>
        <v>-100</v>
      </c>
      <c r="L110" s="208">
        <f t="shared" si="9"/>
        <v>-100</v>
      </c>
      <c r="M110" s="209">
        <f t="shared" si="10"/>
        <v>1.05</v>
      </c>
      <c r="N110" s="209"/>
      <c r="O110" s="209">
        <f t="shared" si="12"/>
        <v>0.93452069716775599</v>
      </c>
      <c r="P110" s="209"/>
    </row>
    <row r="111" spans="1:16">
      <c r="A111" s="74" t="s">
        <v>562</v>
      </c>
      <c r="B111" s="74" t="s">
        <v>563</v>
      </c>
      <c r="C111" s="74" t="s">
        <v>45</v>
      </c>
      <c r="D111" s="75">
        <v>30780</v>
      </c>
      <c r="E111" s="75">
        <v>28524.959999999999</v>
      </c>
      <c r="F111" s="75">
        <v>25484.49</v>
      </c>
      <c r="G111" s="75">
        <v>58642.8</v>
      </c>
      <c r="H111" s="75">
        <v>47487.9</v>
      </c>
      <c r="I111" s="75">
        <v>42230.2</v>
      </c>
      <c r="J111" s="207">
        <f t="shared" si="7"/>
        <v>90.522417153996116</v>
      </c>
      <c r="K111" s="208">
        <f t="shared" si="8"/>
        <v>66.478410486815761</v>
      </c>
      <c r="L111" s="208">
        <f t="shared" si="9"/>
        <v>65.709417767434203</v>
      </c>
      <c r="M111" s="209">
        <f t="shared" si="10"/>
        <v>0.92673684210526308</v>
      </c>
      <c r="N111" s="209">
        <f t="shared" si="11"/>
        <v>0.80978227506190015</v>
      </c>
      <c r="O111" s="209">
        <f t="shared" si="12"/>
        <v>0.82795614035087728</v>
      </c>
      <c r="P111" s="209">
        <f t="shared" si="13"/>
        <v>0.72012591486081834</v>
      </c>
    </row>
    <row r="112" spans="1:16">
      <c r="A112" s="74" t="s">
        <v>562</v>
      </c>
      <c r="B112" s="74" t="s">
        <v>563</v>
      </c>
      <c r="C112" s="74" t="s">
        <v>61</v>
      </c>
      <c r="D112" s="75"/>
      <c r="E112" s="75"/>
      <c r="F112" s="75"/>
      <c r="G112" s="75">
        <v>9309.6</v>
      </c>
      <c r="H112" s="75">
        <v>9775.08</v>
      </c>
      <c r="I112" s="75">
        <v>8732.5400000000009</v>
      </c>
      <c r="J112" s="207"/>
      <c r="K112" s="207"/>
      <c r="L112" s="207"/>
      <c r="M112" s="207"/>
      <c r="N112" s="209">
        <f t="shared" si="11"/>
        <v>1.05</v>
      </c>
      <c r="O112" s="209"/>
      <c r="P112" s="209">
        <f t="shared" si="13"/>
        <v>0.93801452264329299</v>
      </c>
    </row>
    <row r="113" spans="1:16">
      <c r="A113" s="74" t="s">
        <v>562</v>
      </c>
      <c r="B113" s="74" t="s">
        <v>563</v>
      </c>
      <c r="C113" s="74" t="s">
        <v>151</v>
      </c>
      <c r="D113" s="75">
        <v>224496</v>
      </c>
      <c r="E113" s="75">
        <v>241170.5</v>
      </c>
      <c r="F113" s="75">
        <v>216019.72</v>
      </c>
      <c r="G113" s="75">
        <v>259014</v>
      </c>
      <c r="H113" s="75">
        <v>233609.63</v>
      </c>
      <c r="I113" s="75">
        <v>212228.94</v>
      </c>
      <c r="J113" s="207">
        <f t="shared" si="7"/>
        <v>15.375775069488988</v>
      </c>
      <c r="K113" s="208">
        <f t="shared" si="8"/>
        <v>-3.1350724902092071</v>
      </c>
      <c r="L113" s="208">
        <f t="shared" si="9"/>
        <v>-1.7548305312126129</v>
      </c>
      <c r="M113" s="209">
        <f t="shared" si="10"/>
        <v>1.0742752654835721</v>
      </c>
      <c r="N113" s="209">
        <f t="shared" si="11"/>
        <v>0.90191893102303355</v>
      </c>
      <c r="O113" s="209">
        <f t="shared" si="12"/>
        <v>0.96224306891882261</v>
      </c>
      <c r="P113" s="209">
        <f t="shared" si="13"/>
        <v>0.81937246635317007</v>
      </c>
    </row>
    <row r="114" spans="1:16">
      <c r="A114" s="74" t="s">
        <v>562</v>
      </c>
      <c r="B114" s="74" t="s">
        <v>563</v>
      </c>
      <c r="C114" s="74" t="s">
        <v>101</v>
      </c>
      <c r="D114" s="75">
        <v>3726</v>
      </c>
      <c r="E114" s="75">
        <v>3229.73</v>
      </c>
      <c r="F114" s="75">
        <v>2883.6</v>
      </c>
      <c r="G114" s="75">
        <v>3888</v>
      </c>
      <c r="H114" s="75">
        <v>3359.28</v>
      </c>
      <c r="I114" s="75">
        <v>3043.53</v>
      </c>
      <c r="J114" s="207">
        <f t="shared" si="7"/>
        <v>4.3478260869565215</v>
      </c>
      <c r="K114" s="208">
        <f t="shared" si="8"/>
        <v>4.0111712124542978</v>
      </c>
      <c r="L114" s="208">
        <f t="shared" si="9"/>
        <v>5.5461922596754158</v>
      </c>
      <c r="M114" s="209">
        <f t="shared" si="10"/>
        <v>0.86680891035963503</v>
      </c>
      <c r="N114" s="209">
        <f t="shared" si="11"/>
        <v>0.86401234567901242</v>
      </c>
      <c r="O114" s="209">
        <f t="shared" si="12"/>
        <v>0.77391304347826084</v>
      </c>
      <c r="P114" s="209">
        <f t="shared" si="13"/>
        <v>0.78280092592592598</v>
      </c>
    </row>
    <row r="115" spans="1:16">
      <c r="A115" s="74" t="s">
        <v>562</v>
      </c>
      <c r="B115" s="74" t="s">
        <v>563</v>
      </c>
      <c r="C115" s="74" t="s">
        <v>64</v>
      </c>
      <c r="D115" s="75">
        <v>324</v>
      </c>
      <c r="E115" s="75">
        <v>340.6</v>
      </c>
      <c r="F115" s="75">
        <v>300.93</v>
      </c>
      <c r="G115" s="75"/>
      <c r="H115" s="75"/>
      <c r="I115" s="75"/>
      <c r="J115" s="207">
        <f t="shared" si="7"/>
        <v>-100</v>
      </c>
      <c r="K115" s="208">
        <f t="shared" si="8"/>
        <v>-100</v>
      </c>
      <c r="L115" s="208">
        <f t="shared" si="9"/>
        <v>-100</v>
      </c>
      <c r="M115" s="209">
        <f t="shared" si="10"/>
        <v>1.0512345679012347</v>
      </c>
      <c r="N115" s="209"/>
      <c r="O115" s="209">
        <f t="shared" si="12"/>
        <v>0.92879629629629634</v>
      </c>
      <c r="P115" s="209"/>
    </row>
    <row r="116" spans="1:16">
      <c r="A116" s="74" t="s">
        <v>189</v>
      </c>
      <c r="B116" s="74" t="s">
        <v>190</v>
      </c>
      <c r="C116" s="74" t="s">
        <v>133</v>
      </c>
      <c r="D116" s="75">
        <v>900.6</v>
      </c>
      <c r="E116" s="75">
        <v>6277.2</v>
      </c>
      <c r="F116" s="75">
        <v>5608.6</v>
      </c>
      <c r="G116" s="75"/>
      <c r="H116" s="75"/>
      <c r="I116" s="75"/>
      <c r="J116" s="207">
        <f t="shared" si="7"/>
        <v>-100</v>
      </c>
      <c r="K116" s="208">
        <f t="shared" si="8"/>
        <v>-100</v>
      </c>
      <c r="L116" s="208">
        <f t="shared" si="9"/>
        <v>-100</v>
      </c>
      <c r="M116" s="209">
        <f t="shared" si="10"/>
        <v>6.970019986675549</v>
      </c>
      <c r="N116" s="209"/>
      <c r="O116" s="209">
        <f t="shared" si="12"/>
        <v>6.2276260270930495</v>
      </c>
      <c r="P116" s="209"/>
    </row>
    <row r="117" spans="1:16">
      <c r="A117" s="74" t="s">
        <v>189</v>
      </c>
      <c r="B117" s="74" t="s">
        <v>190</v>
      </c>
      <c r="C117" s="74" t="s">
        <v>45</v>
      </c>
      <c r="D117" s="75">
        <v>4409.3999999999996</v>
      </c>
      <c r="E117" s="75">
        <v>30549.24</v>
      </c>
      <c r="F117" s="75">
        <v>27289.56</v>
      </c>
      <c r="G117" s="75">
        <v>2494.3200000000002</v>
      </c>
      <c r="H117" s="75">
        <v>16443.599999999999</v>
      </c>
      <c r="I117" s="75">
        <v>15148.25</v>
      </c>
      <c r="J117" s="207">
        <f t="shared" si="7"/>
        <v>-43.431759423050742</v>
      </c>
      <c r="K117" s="208">
        <f t="shared" si="8"/>
        <v>-46.173456360943845</v>
      </c>
      <c r="L117" s="208">
        <f t="shared" si="9"/>
        <v>-44.490677020809429</v>
      </c>
      <c r="M117" s="209">
        <f t="shared" si="10"/>
        <v>6.9282079194448229</v>
      </c>
      <c r="N117" s="209">
        <f t="shared" si="11"/>
        <v>6.5924179736360999</v>
      </c>
      <c r="O117" s="209">
        <f t="shared" si="12"/>
        <v>6.1889508776704325</v>
      </c>
      <c r="P117" s="209">
        <f t="shared" si="13"/>
        <v>6.0730980788351125</v>
      </c>
    </row>
    <row r="118" spans="1:16">
      <c r="A118" s="74" t="s">
        <v>189</v>
      </c>
      <c r="B118" s="74" t="s">
        <v>190</v>
      </c>
      <c r="C118" s="74" t="s">
        <v>82</v>
      </c>
      <c r="D118" s="75">
        <v>114</v>
      </c>
      <c r="E118" s="75">
        <v>960</v>
      </c>
      <c r="F118" s="75">
        <v>845.98</v>
      </c>
      <c r="G118" s="75"/>
      <c r="H118" s="75"/>
      <c r="I118" s="75"/>
      <c r="J118" s="207">
        <f t="shared" si="7"/>
        <v>-100</v>
      </c>
      <c r="K118" s="208">
        <f t="shared" si="8"/>
        <v>-100</v>
      </c>
      <c r="L118" s="208">
        <f t="shared" si="9"/>
        <v>-100</v>
      </c>
      <c r="M118" s="209">
        <f t="shared" si="10"/>
        <v>8.4210526315789469</v>
      </c>
      <c r="N118" s="209"/>
      <c r="O118" s="209">
        <f t="shared" si="12"/>
        <v>7.4208771929824566</v>
      </c>
      <c r="P118" s="209"/>
    </row>
    <row r="119" spans="1:16">
      <c r="A119" s="74" t="s">
        <v>191</v>
      </c>
      <c r="B119" s="74" t="s">
        <v>192</v>
      </c>
      <c r="C119" s="74" t="s">
        <v>109</v>
      </c>
      <c r="D119" s="75"/>
      <c r="E119" s="75"/>
      <c r="F119" s="75"/>
      <c r="G119" s="75">
        <v>540</v>
      </c>
      <c r="H119" s="75">
        <v>1377</v>
      </c>
      <c r="I119" s="75">
        <v>1247.29</v>
      </c>
      <c r="J119" s="207"/>
      <c r="K119" s="207"/>
      <c r="L119" s="207"/>
      <c r="M119" s="207"/>
      <c r="N119" s="209">
        <f t="shared" si="11"/>
        <v>2.5499999999999998</v>
      </c>
      <c r="O119" s="209"/>
      <c r="P119" s="209">
        <f t="shared" si="13"/>
        <v>2.3097962962962963</v>
      </c>
    </row>
    <row r="120" spans="1:16">
      <c r="A120" s="74" t="s">
        <v>191</v>
      </c>
      <c r="B120" s="74" t="s">
        <v>192</v>
      </c>
      <c r="C120" s="74" t="s">
        <v>133</v>
      </c>
      <c r="D120" s="75">
        <v>43767</v>
      </c>
      <c r="E120" s="75">
        <v>94828.05</v>
      </c>
      <c r="F120" s="75">
        <v>84811.38</v>
      </c>
      <c r="G120" s="75">
        <v>30240</v>
      </c>
      <c r="H120" s="75">
        <v>59062.5</v>
      </c>
      <c r="I120" s="75">
        <v>53594.71</v>
      </c>
      <c r="J120" s="207">
        <f t="shared" si="7"/>
        <v>-30.906847624922886</v>
      </c>
      <c r="K120" s="208">
        <f t="shared" si="8"/>
        <v>-37.716213715245651</v>
      </c>
      <c r="L120" s="208">
        <f t="shared" si="9"/>
        <v>-36.807171396102746</v>
      </c>
      <c r="M120" s="209">
        <f t="shared" si="10"/>
        <v>2.1666563849475633</v>
      </c>
      <c r="N120" s="209">
        <f t="shared" si="11"/>
        <v>1.953125</v>
      </c>
      <c r="O120" s="209">
        <f t="shared" si="12"/>
        <v>1.937792857632463</v>
      </c>
      <c r="P120" s="209">
        <f t="shared" si="13"/>
        <v>1.7723118386243386</v>
      </c>
    </row>
    <row r="121" spans="1:16">
      <c r="A121" s="74" t="s">
        <v>191</v>
      </c>
      <c r="B121" s="74" t="s">
        <v>192</v>
      </c>
      <c r="C121" s="74" t="s">
        <v>121</v>
      </c>
      <c r="D121" s="75">
        <v>360</v>
      </c>
      <c r="E121" s="75">
        <v>1560</v>
      </c>
      <c r="F121" s="75">
        <v>1403.65</v>
      </c>
      <c r="G121" s="75">
        <v>2520</v>
      </c>
      <c r="H121" s="75">
        <v>9000</v>
      </c>
      <c r="I121" s="75">
        <v>8160.72</v>
      </c>
      <c r="J121" s="207">
        <f t="shared" si="7"/>
        <v>600</v>
      </c>
      <c r="K121" s="208">
        <f t="shared" si="8"/>
        <v>476.92307692307691</v>
      </c>
      <c r="L121" s="208">
        <f t="shared" si="9"/>
        <v>481.39279734976662</v>
      </c>
      <c r="M121" s="209">
        <f t="shared" si="10"/>
        <v>4.333333333333333</v>
      </c>
      <c r="N121" s="209">
        <f t="shared" si="11"/>
        <v>3.5714285714285716</v>
      </c>
      <c r="O121" s="209">
        <f t="shared" si="12"/>
        <v>3.899027777777778</v>
      </c>
      <c r="P121" s="209">
        <f t="shared" si="13"/>
        <v>3.2383809523809526</v>
      </c>
    </row>
    <row r="122" spans="1:16">
      <c r="A122" s="74" t="s">
        <v>191</v>
      </c>
      <c r="B122" s="74" t="s">
        <v>192</v>
      </c>
      <c r="C122" s="74" t="s">
        <v>91</v>
      </c>
      <c r="D122" s="75"/>
      <c r="E122" s="75"/>
      <c r="F122" s="75"/>
      <c r="G122" s="75">
        <v>5.4</v>
      </c>
      <c r="H122" s="75">
        <v>16.2</v>
      </c>
      <c r="I122" s="75">
        <v>15.11</v>
      </c>
      <c r="J122" s="207"/>
      <c r="K122" s="207"/>
      <c r="L122" s="207"/>
      <c r="M122" s="207"/>
      <c r="N122" s="209">
        <f t="shared" si="11"/>
        <v>2.9999999999999996</v>
      </c>
      <c r="O122" s="209"/>
      <c r="P122" s="209">
        <f t="shared" si="13"/>
        <v>2.7981481481481478</v>
      </c>
    </row>
    <row r="123" spans="1:16">
      <c r="A123" s="74" t="s">
        <v>191</v>
      </c>
      <c r="B123" s="74" t="s">
        <v>192</v>
      </c>
      <c r="C123" s="74" t="s">
        <v>45</v>
      </c>
      <c r="D123" s="75">
        <v>3796.2</v>
      </c>
      <c r="E123" s="75">
        <v>10857.24</v>
      </c>
      <c r="F123" s="75">
        <v>9725.4599999999991</v>
      </c>
      <c r="G123" s="75">
        <v>9030</v>
      </c>
      <c r="H123" s="75">
        <v>24300.9</v>
      </c>
      <c r="I123" s="75">
        <v>22145.88</v>
      </c>
      <c r="J123" s="207">
        <f t="shared" si="7"/>
        <v>137.86944839576418</v>
      </c>
      <c r="K123" s="208">
        <f t="shared" si="8"/>
        <v>123.82207632879077</v>
      </c>
      <c r="L123" s="208">
        <f t="shared" si="9"/>
        <v>127.71036022974752</v>
      </c>
      <c r="M123" s="209">
        <f t="shared" si="10"/>
        <v>2.860028449502134</v>
      </c>
      <c r="N123" s="209">
        <f t="shared" si="11"/>
        <v>2.6911295681063123</v>
      </c>
      <c r="O123" s="209">
        <f t="shared" si="12"/>
        <v>2.5618934724197882</v>
      </c>
      <c r="P123" s="209">
        <f t="shared" si="13"/>
        <v>2.4524784053156146</v>
      </c>
    </row>
    <row r="124" spans="1:16">
      <c r="A124" s="74" t="s">
        <v>191</v>
      </c>
      <c r="B124" s="74" t="s">
        <v>192</v>
      </c>
      <c r="C124" s="74" t="s">
        <v>61</v>
      </c>
      <c r="D124" s="75">
        <v>540</v>
      </c>
      <c r="E124" s="75">
        <v>1674</v>
      </c>
      <c r="F124" s="75">
        <v>1518.35</v>
      </c>
      <c r="G124" s="75"/>
      <c r="H124" s="75"/>
      <c r="I124" s="75"/>
      <c r="J124" s="207">
        <f t="shared" si="7"/>
        <v>-100</v>
      </c>
      <c r="K124" s="208">
        <f t="shared" si="8"/>
        <v>-100</v>
      </c>
      <c r="L124" s="208">
        <f t="shared" si="9"/>
        <v>-100</v>
      </c>
      <c r="M124" s="209">
        <f t="shared" si="10"/>
        <v>3.1</v>
      </c>
      <c r="N124" s="209"/>
      <c r="O124" s="209">
        <f t="shared" si="12"/>
        <v>2.8117592592592593</v>
      </c>
      <c r="P124" s="209"/>
    </row>
    <row r="125" spans="1:16">
      <c r="A125" s="74" t="s">
        <v>191</v>
      </c>
      <c r="B125" s="74" t="s">
        <v>192</v>
      </c>
      <c r="C125" s="74" t="s">
        <v>151</v>
      </c>
      <c r="D125" s="75">
        <v>1021.4</v>
      </c>
      <c r="E125" s="75">
        <v>2690.65</v>
      </c>
      <c r="F125" s="75">
        <v>2418.3000000000002</v>
      </c>
      <c r="G125" s="75"/>
      <c r="H125" s="75"/>
      <c r="I125" s="75"/>
      <c r="J125" s="207">
        <f t="shared" si="7"/>
        <v>-100</v>
      </c>
      <c r="K125" s="208">
        <f t="shared" si="8"/>
        <v>-100</v>
      </c>
      <c r="L125" s="208">
        <f t="shared" si="9"/>
        <v>-100</v>
      </c>
      <c r="M125" s="209">
        <f t="shared" si="10"/>
        <v>2.6342764832582732</v>
      </c>
      <c r="N125" s="209"/>
      <c r="O125" s="209">
        <f t="shared" si="12"/>
        <v>2.3676326610534564</v>
      </c>
      <c r="P125" s="209"/>
    </row>
    <row r="126" spans="1:16">
      <c r="A126" s="74" t="s">
        <v>191</v>
      </c>
      <c r="B126" s="74" t="s">
        <v>192</v>
      </c>
      <c r="C126" s="74" t="s">
        <v>58</v>
      </c>
      <c r="D126" s="75">
        <v>13770</v>
      </c>
      <c r="E126" s="75">
        <v>30982.5</v>
      </c>
      <c r="F126" s="75">
        <v>28106.25</v>
      </c>
      <c r="G126" s="75">
        <v>22140</v>
      </c>
      <c r="H126" s="75">
        <v>42066</v>
      </c>
      <c r="I126" s="75">
        <v>39839.83</v>
      </c>
      <c r="J126" s="207">
        <f t="shared" si="7"/>
        <v>60.784313725490193</v>
      </c>
      <c r="K126" s="208">
        <f t="shared" si="8"/>
        <v>35.773420479302835</v>
      </c>
      <c r="L126" s="208">
        <f t="shared" si="9"/>
        <v>41.747227040249065</v>
      </c>
      <c r="M126" s="209">
        <f t="shared" si="10"/>
        <v>2.25</v>
      </c>
      <c r="N126" s="209">
        <f t="shared" si="11"/>
        <v>1.9</v>
      </c>
      <c r="O126" s="209">
        <f t="shared" si="12"/>
        <v>2.0411220043572986</v>
      </c>
      <c r="P126" s="209">
        <f t="shared" si="13"/>
        <v>1.7994503161698285</v>
      </c>
    </row>
    <row r="127" spans="1:16">
      <c r="A127" s="74" t="s">
        <v>191</v>
      </c>
      <c r="B127" s="74" t="s">
        <v>192</v>
      </c>
      <c r="C127" s="74" t="s">
        <v>82</v>
      </c>
      <c r="D127" s="75">
        <v>630</v>
      </c>
      <c r="E127" s="75">
        <v>2358</v>
      </c>
      <c r="F127" s="75">
        <v>2077.94</v>
      </c>
      <c r="G127" s="75"/>
      <c r="H127" s="75"/>
      <c r="I127" s="75"/>
      <c r="J127" s="207">
        <f t="shared" si="7"/>
        <v>-100</v>
      </c>
      <c r="K127" s="208">
        <f t="shared" si="8"/>
        <v>-100</v>
      </c>
      <c r="L127" s="208">
        <f t="shared" si="9"/>
        <v>-100</v>
      </c>
      <c r="M127" s="209">
        <f t="shared" si="10"/>
        <v>3.7428571428571429</v>
      </c>
      <c r="N127" s="209"/>
      <c r="O127" s="209">
        <f t="shared" si="12"/>
        <v>3.2983174603174605</v>
      </c>
      <c r="P127" s="209"/>
    </row>
    <row r="128" spans="1:16">
      <c r="A128" s="74" t="s">
        <v>195</v>
      </c>
      <c r="B128" s="74" t="s">
        <v>196</v>
      </c>
      <c r="C128" s="74" t="s">
        <v>121</v>
      </c>
      <c r="D128" s="75">
        <v>11955</v>
      </c>
      <c r="E128" s="75">
        <v>9192.7000000000007</v>
      </c>
      <c r="F128" s="75">
        <v>8243.68</v>
      </c>
      <c r="G128" s="75">
        <v>35640</v>
      </c>
      <c r="H128" s="75">
        <v>24376.9</v>
      </c>
      <c r="I128" s="75">
        <v>22140</v>
      </c>
      <c r="J128" s="207">
        <f t="shared" si="7"/>
        <v>198.11794228356337</v>
      </c>
      <c r="K128" s="208">
        <f t="shared" si="8"/>
        <v>165.17671630750485</v>
      </c>
      <c r="L128" s="208">
        <f t="shared" si="9"/>
        <v>168.5693767831842</v>
      </c>
      <c r="M128" s="209">
        <f t="shared" si="10"/>
        <v>0.76894186532831454</v>
      </c>
      <c r="N128" s="209">
        <f t="shared" si="11"/>
        <v>0.68397586980920322</v>
      </c>
      <c r="O128" s="209">
        <f t="shared" si="12"/>
        <v>0.68955918025930574</v>
      </c>
      <c r="P128" s="209">
        <f t="shared" si="13"/>
        <v>0.62121212121212122</v>
      </c>
    </row>
    <row r="129" spans="1:16">
      <c r="A129" s="74" t="s">
        <v>195</v>
      </c>
      <c r="B129" s="74" t="s">
        <v>196</v>
      </c>
      <c r="C129" s="74" t="s">
        <v>91</v>
      </c>
      <c r="D129" s="75"/>
      <c r="E129" s="75"/>
      <c r="F129" s="75"/>
      <c r="G129" s="75">
        <v>6.6</v>
      </c>
      <c r="H129" s="75">
        <v>9.18</v>
      </c>
      <c r="I129" s="75">
        <v>8.56</v>
      </c>
      <c r="J129" s="207"/>
      <c r="K129" s="207"/>
      <c r="L129" s="207"/>
      <c r="M129" s="207"/>
      <c r="N129" s="209">
        <f t="shared" si="11"/>
        <v>1.3909090909090909</v>
      </c>
      <c r="O129" s="209"/>
      <c r="P129" s="209">
        <f t="shared" si="13"/>
        <v>1.2969696969696971</v>
      </c>
    </row>
    <row r="130" spans="1:16">
      <c r="A130" s="74" t="s">
        <v>195</v>
      </c>
      <c r="B130" s="74" t="s">
        <v>196</v>
      </c>
      <c r="C130" s="74" t="s">
        <v>45</v>
      </c>
      <c r="D130" s="75">
        <v>155916</v>
      </c>
      <c r="E130" s="75">
        <v>145770.98000000001</v>
      </c>
      <c r="F130" s="75">
        <v>131024.76</v>
      </c>
      <c r="G130" s="75">
        <v>77394</v>
      </c>
      <c r="H130" s="75">
        <v>62643.199999999997</v>
      </c>
      <c r="I130" s="75">
        <v>57386.55</v>
      </c>
      <c r="J130" s="207">
        <f t="shared" si="7"/>
        <v>-50.361733240975909</v>
      </c>
      <c r="K130" s="208">
        <f t="shared" si="8"/>
        <v>-57.026288771605984</v>
      </c>
      <c r="L130" s="208">
        <f t="shared" si="9"/>
        <v>-56.20175148574971</v>
      </c>
      <c r="M130" s="209">
        <f t="shared" si="10"/>
        <v>0.93493278431976201</v>
      </c>
      <c r="N130" s="209">
        <f t="shared" si="11"/>
        <v>0.80940641393389667</v>
      </c>
      <c r="O130" s="209">
        <f t="shared" si="12"/>
        <v>0.84035480643423377</v>
      </c>
      <c r="P130" s="209">
        <f t="shared" si="13"/>
        <v>0.74148577409101479</v>
      </c>
    </row>
    <row r="131" spans="1:16">
      <c r="A131" s="74" t="s">
        <v>195</v>
      </c>
      <c r="B131" s="74" t="s">
        <v>196</v>
      </c>
      <c r="C131" s="74" t="s">
        <v>151</v>
      </c>
      <c r="D131" s="75"/>
      <c r="E131" s="75"/>
      <c r="F131" s="75"/>
      <c r="G131" s="75">
        <v>11022.38</v>
      </c>
      <c r="H131" s="75">
        <v>10114.17</v>
      </c>
      <c r="I131" s="75">
        <v>9201.35</v>
      </c>
      <c r="J131" s="207"/>
      <c r="K131" s="207"/>
      <c r="L131" s="207"/>
      <c r="M131" s="207"/>
      <c r="N131" s="209">
        <f t="shared" si="11"/>
        <v>0.91760309479440927</v>
      </c>
      <c r="O131" s="209"/>
      <c r="P131" s="209">
        <f t="shared" si="13"/>
        <v>0.83478794960797953</v>
      </c>
    </row>
    <row r="132" spans="1:16">
      <c r="A132" s="74" t="s">
        <v>197</v>
      </c>
      <c r="B132" s="74" t="s">
        <v>198</v>
      </c>
      <c r="C132" s="74" t="s">
        <v>121</v>
      </c>
      <c r="D132" s="75">
        <v>38407.99</v>
      </c>
      <c r="E132" s="75">
        <v>24813.26</v>
      </c>
      <c r="F132" s="75">
        <v>22316.79</v>
      </c>
      <c r="G132" s="75"/>
      <c r="H132" s="75"/>
      <c r="I132" s="75"/>
      <c r="J132" s="207">
        <f t="shared" si="7"/>
        <v>-100</v>
      </c>
      <c r="K132" s="208">
        <f t="shared" si="8"/>
        <v>-100</v>
      </c>
      <c r="L132" s="208">
        <f t="shared" si="9"/>
        <v>-100</v>
      </c>
      <c r="M132" s="209">
        <f t="shared" si="10"/>
        <v>0.64604422152786434</v>
      </c>
      <c r="N132" s="209"/>
      <c r="O132" s="209">
        <f t="shared" si="12"/>
        <v>0.58104550641676389</v>
      </c>
      <c r="P132" s="209"/>
    </row>
    <row r="133" spans="1:16">
      <c r="A133" s="74" t="s">
        <v>197</v>
      </c>
      <c r="B133" s="74" t="s">
        <v>198</v>
      </c>
      <c r="C133" s="74" t="s">
        <v>45</v>
      </c>
      <c r="D133" s="75"/>
      <c r="E133" s="75"/>
      <c r="F133" s="75"/>
      <c r="G133" s="75">
        <v>9040</v>
      </c>
      <c r="H133" s="75">
        <v>6328</v>
      </c>
      <c r="I133" s="75">
        <v>5746.93</v>
      </c>
      <c r="J133" s="207"/>
      <c r="K133" s="207"/>
      <c r="L133" s="207"/>
      <c r="M133" s="207"/>
      <c r="N133" s="209">
        <f t="shared" si="11"/>
        <v>0.7</v>
      </c>
      <c r="O133" s="209"/>
      <c r="P133" s="209">
        <f t="shared" si="13"/>
        <v>0.63572234513274339</v>
      </c>
    </row>
    <row r="134" spans="1:16">
      <c r="A134" s="74" t="s">
        <v>197</v>
      </c>
      <c r="B134" s="74" t="s">
        <v>198</v>
      </c>
      <c r="C134" s="74" t="s">
        <v>61</v>
      </c>
      <c r="D134" s="75"/>
      <c r="E134" s="75"/>
      <c r="F134" s="75"/>
      <c r="G134" s="75">
        <v>373735.4</v>
      </c>
      <c r="H134" s="75">
        <v>296701.28000000003</v>
      </c>
      <c r="I134" s="75">
        <v>265201.96000000002</v>
      </c>
      <c r="J134" s="207"/>
      <c r="K134" s="207"/>
      <c r="L134" s="207"/>
      <c r="M134" s="207"/>
      <c r="N134" s="209">
        <f t="shared" ref="N134:N197" si="14">H134/G134</f>
        <v>0.79388059038560443</v>
      </c>
      <c r="O134" s="209"/>
      <c r="P134" s="209">
        <f t="shared" ref="P134:P197" si="15">I134/G134</f>
        <v>0.70959818095904215</v>
      </c>
    </row>
    <row r="135" spans="1:16">
      <c r="A135" s="74" t="s">
        <v>197</v>
      </c>
      <c r="B135" s="74" t="s">
        <v>198</v>
      </c>
      <c r="C135" s="74" t="s">
        <v>101</v>
      </c>
      <c r="D135" s="75">
        <v>5480</v>
      </c>
      <c r="E135" s="75">
        <v>3483.38</v>
      </c>
      <c r="F135" s="75">
        <v>3110</v>
      </c>
      <c r="G135" s="75">
        <v>7360</v>
      </c>
      <c r="H135" s="75">
        <v>4620.7700000000004</v>
      </c>
      <c r="I135" s="75">
        <v>4186.4399999999996</v>
      </c>
      <c r="J135" s="207">
        <f t="shared" ref="J135:J197" si="16">(G135-D135)*100/D135</f>
        <v>34.306569343065696</v>
      </c>
      <c r="K135" s="208">
        <f t="shared" ref="K135:K197" si="17">(H135-E135)*100/E135</f>
        <v>32.651907055790645</v>
      </c>
      <c r="L135" s="208">
        <f t="shared" ref="L135:L197" si="18">(I135-F135)*100/F135</f>
        <v>34.612218649517672</v>
      </c>
      <c r="M135" s="209">
        <f t="shared" ref="M135:M197" si="19">E135/D135</f>
        <v>0.63565328467153281</v>
      </c>
      <c r="N135" s="209">
        <f t="shared" si="14"/>
        <v>0.62782201086956524</v>
      </c>
      <c r="O135" s="209">
        <f t="shared" ref="O135:O197" si="20">F135/D135</f>
        <v>0.56751824817518248</v>
      </c>
      <c r="P135" s="209">
        <f t="shared" si="15"/>
        <v>0.56880978260869564</v>
      </c>
    </row>
    <row r="136" spans="1:16">
      <c r="A136" s="74" t="s">
        <v>199</v>
      </c>
      <c r="B136" s="74" t="s">
        <v>200</v>
      </c>
      <c r="C136" s="74" t="s">
        <v>134</v>
      </c>
      <c r="D136" s="75">
        <v>1500</v>
      </c>
      <c r="E136" s="75">
        <v>2980.2</v>
      </c>
      <c r="F136" s="75">
        <v>2662.39</v>
      </c>
      <c r="G136" s="75"/>
      <c r="H136" s="75"/>
      <c r="I136" s="75"/>
      <c r="J136" s="207">
        <f t="shared" si="16"/>
        <v>-100</v>
      </c>
      <c r="K136" s="208">
        <f t="shared" si="17"/>
        <v>-100</v>
      </c>
      <c r="L136" s="208">
        <f t="shared" si="18"/>
        <v>-100</v>
      </c>
      <c r="M136" s="209">
        <f t="shared" si="19"/>
        <v>1.9867999999999999</v>
      </c>
      <c r="N136" s="209"/>
      <c r="O136" s="209">
        <f t="shared" si="20"/>
        <v>1.7749266666666665</v>
      </c>
      <c r="P136" s="209"/>
    </row>
    <row r="137" spans="1:16">
      <c r="A137" s="74" t="s">
        <v>199</v>
      </c>
      <c r="B137" s="74" t="s">
        <v>200</v>
      </c>
      <c r="C137" s="74" t="s">
        <v>121</v>
      </c>
      <c r="D137" s="75">
        <v>10992.1</v>
      </c>
      <c r="E137" s="75">
        <v>9887.9</v>
      </c>
      <c r="F137" s="75">
        <v>8900.1200000000008</v>
      </c>
      <c r="G137" s="75">
        <v>2745</v>
      </c>
      <c r="H137" s="75">
        <v>5695.7</v>
      </c>
      <c r="I137" s="75">
        <v>5161.3599999999997</v>
      </c>
      <c r="J137" s="207">
        <f t="shared" si="16"/>
        <v>-75.027519764194281</v>
      </c>
      <c r="K137" s="208">
        <f t="shared" si="17"/>
        <v>-42.397273435208689</v>
      </c>
      <c r="L137" s="208">
        <f t="shared" si="18"/>
        <v>-42.007972926207749</v>
      </c>
      <c r="M137" s="209">
        <f t="shared" si="19"/>
        <v>0.89954603760882812</v>
      </c>
      <c r="N137" s="209">
        <f t="shared" si="14"/>
        <v>2.0749362477231328</v>
      </c>
      <c r="O137" s="209">
        <f t="shared" si="20"/>
        <v>0.80968331801930482</v>
      </c>
      <c r="P137" s="209">
        <f t="shared" si="15"/>
        <v>1.8802768670309653</v>
      </c>
    </row>
    <row r="138" spans="1:16">
      <c r="A138" s="74" t="s">
        <v>199</v>
      </c>
      <c r="B138" s="74" t="s">
        <v>200</v>
      </c>
      <c r="C138" s="74" t="s">
        <v>91</v>
      </c>
      <c r="D138" s="75"/>
      <c r="E138" s="75"/>
      <c r="F138" s="75"/>
      <c r="G138" s="75">
        <v>9</v>
      </c>
      <c r="H138" s="75">
        <v>13.68</v>
      </c>
      <c r="I138" s="75">
        <v>12.76</v>
      </c>
      <c r="J138" s="207"/>
      <c r="K138" s="207"/>
      <c r="L138" s="207"/>
      <c r="M138" s="207"/>
      <c r="N138" s="209">
        <f t="shared" si="14"/>
        <v>1.52</v>
      </c>
      <c r="O138" s="209"/>
      <c r="P138" s="209">
        <f t="shared" si="15"/>
        <v>1.4177777777777778</v>
      </c>
    </row>
    <row r="139" spans="1:16">
      <c r="A139" s="74" t="s">
        <v>199</v>
      </c>
      <c r="B139" s="74" t="s">
        <v>200</v>
      </c>
      <c r="C139" s="74" t="s">
        <v>45</v>
      </c>
      <c r="D139" s="75">
        <v>46046.8</v>
      </c>
      <c r="E139" s="75">
        <v>54234.879999999997</v>
      </c>
      <c r="F139" s="75">
        <v>48811.53</v>
      </c>
      <c r="G139" s="75">
        <v>25645</v>
      </c>
      <c r="H139" s="75">
        <v>27612.2</v>
      </c>
      <c r="I139" s="75">
        <v>25289.56</v>
      </c>
      <c r="J139" s="207">
        <f t="shared" si="16"/>
        <v>-44.306661917874862</v>
      </c>
      <c r="K139" s="208">
        <f t="shared" si="17"/>
        <v>-49.087745745911114</v>
      </c>
      <c r="L139" s="208">
        <f t="shared" si="18"/>
        <v>-48.189372469988129</v>
      </c>
      <c r="M139" s="209">
        <f t="shared" si="19"/>
        <v>1.1778208257685658</v>
      </c>
      <c r="N139" s="209">
        <f t="shared" si="14"/>
        <v>1.0767089101189316</v>
      </c>
      <c r="O139" s="209">
        <f t="shared" si="20"/>
        <v>1.0600417401426374</v>
      </c>
      <c r="P139" s="209">
        <f t="shared" si="15"/>
        <v>0.98613998830181326</v>
      </c>
    </row>
    <row r="140" spans="1:16">
      <c r="A140" s="74" t="s">
        <v>199</v>
      </c>
      <c r="B140" s="74" t="s">
        <v>200</v>
      </c>
      <c r="C140" s="74" t="s">
        <v>82</v>
      </c>
      <c r="D140" s="75">
        <v>850</v>
      </c>
      <c r="E140" s="75">
        <v>1270</v>
      </c>
      <c r="F140" s="75">
        <v>1119.1600000000001</v>
      </c>
      <c r="G140" s="75"/>
      <c r="H140" s="75"/>
      <c r="I140" s="75"/>
      <c r="J140" s="207">
        <f t="shared" si="16"/>
        <v>-100</v>
      </c>
      <c r="K140" s="208">
        <f t="shared" si="17"/>
        <v>-100</v>
      </c>
      <c r="L140" s="208">
        <f t="shared" si="18"/>
        <v>-100</v>
      </c>
      <c r="M140" s="209">
        <f t="shared" si="19"/>
        <v>1.4941176470588236</v>
      </c>
      <c r="N140" s="209"/>
      <c r="O140" s="209">
        <f t="shared" si="20"/>
        <v>1.3166588235294119</v>
      </c>
      <c r="P140" s="209"/>
    </row>
    <row r="141" spans="1:16">
      <c r="A141" s="74" t="s">
        <v>201</v>
      </c>
      <c r="B141" s="74" t="s">
        <v>202</v>
      </c>
      <c r="C141" s="74" t="s">
        <v>121</v>
      </c>
      <c r="D141" s="75">
        <v>6963</v>
      </c>
      <c r="E141" s="75">
        <v>7233.3</v>
      </c>
      <c r="F141" s="75">
        <v>6459.71</v>
      </c>
      <c r="G141" s="75"/>
      <c r="H141" s="75"/>
      <c r="I141" s="75"/>
      <c r="J141" s="207">
        <f t="shared" si="16"/>
        <v>-100</v>
      </c>
      <c r="K141" s="208">
        <f t="shared" si="17"/>
        <v>-100</v>
      </c>
      <c r="L141" s="208">
        <f t="shared" si="18"/>
        <v>-100</v>
      </c>
      <c r="M141" s="209">
        <f t="shared" si="19"/>
        <v>1.0388194743644981</v>
      </c>
      <c r="N141" s="209"/>
      <c r="O141" s="209">
        <f t="shared" si="20"/>
        <v>0.92771937383311787</v>
      </c>
      <c r="P141" s="209"/>
    </row>
    <row r="142" spans="1:16">
      <c r="A142" s="74" t="s">
        <v>201</v>
      </c>
      <c r="B142" s="74" t="s">
        <v>202</v>
      </c>
      <c r="C142" s="74" t="s">
        <v>45</v>
      </c>
      <c r="D142" s="75"/>
      <c r="E142" s="75"/>
      <c r="F142" s="75"/>
      <c r="G142" s="75">
        <v>5175</v>
      </c>
      <c r="H142" s="75">
        <v>4986</v>
      </c>
      <c r="I142" s="75">
        <v>4673.59</v>
      </c>
      <c r="J142" s="207"/>
      <c r="K142" s="207"/>
      <c r="L142" s="207"/>
      <c r="M142" s="207"/>
      <c r="N142" s="209">
        <f t="shared" si="14"/>
        <v>0.96347826086956523</v>
      </c>
      <c r="O142" s="209"/>
      <c r="P142" s="209">
        <f t="shared" si="15"/>
        <v>0.90310917874396135</v>
      </c>
    </row>
    <row r="143" spans="1:16">
      <c r="A143" s="74" t="s">
        <v>201</v>
      </c>
      <c r="B143" s="74" t="s">
        <v>202</v>
      </c>
      <c r="C143" s="74" t="s">
        <v>61</v>
      </c>
      <c r="D143" s="75"/>
      <c r="E143" s="75"/>
      <c r="F143" s="75"/>
      <c r="G143" s="75">
        <v>432341.7</v>
      </c>
      <c r="H143" s="75">
        <v>565101.74</v>
      </c>
      <c r="I143" s="75">
        <v>504239.22</v>
      </c>
      <c r="J143" s="207"/>
      <c r="K143" s="207"/>
      <c r="L143" s="207"/>
      <c r="M143" s="207"/>
      <c r="N143" s="209">
        <f t="shared" si="14"/>
        <v>1.3070720219678091</v>
      </c>
      <c r="O143" s="209"/>
      <c r="P143" s="209">
        <f t="shared" si="15"/>
        <v>1.1662979074190623</v>
      </c>
    </row>
    <row r="144" spans="1:16">
      <c r="A144" s="74" t="s">
        <v>201</v>
      </c>
      <c r="B144" s="74" t="s">
        <v>202</v>
      </c>
      <c r="C144" s="74" t="s">
        <v>101</v>
      </c>
      <c r="D144" s="75">
        <v>2070</v>
      </c>
      <c r="E144" s="75">
        <v>1990.19</v>
      </c>
      <c r="F144" s="75">
        <v>1778.4</v>
      </c>
      <c r="G144" s="75">
        <v>4234.5</v>
      </c>
      <c r="H144" s="75">
        <v>4029.66</v>
      </c>
      <c r="I144" s="75">
        <v>3649.37</v>
      </c>
      <c r="J144" s="207">
        <f t="shared" si="16"/>
        <v>104.56521739130434</v>
      </c>
      <c r="K144" s="208">
        <f t="shared" si="17"/>
        <v>102.47614549364631</v>
      </c>
      <c r="L144" s="208">
        <f t="shared" si="18"/>
        <v>105.20524066576696</v>
      </c>
      <c r="M144" s="209">
        <f t="shared" si="19"/>
        <v>0.96144444444444443</v>
      </c>
      <c r="N144" s="209">
        <f t="shared" si="14"/>
        <v>0.95162592986184902</v>
      </c>
      <c r="O144" s="209">
        <f t="shared" si="20"/>
        <v>0.85913043478260875</v>
      </c>
      <c r="P144" s="209">
        <f t="shared" si="15"/>
        <v>0.86181839650490022</v>
      </c>
    </row>
    <row r="145" spans="1:16">
      <c r="A145" s="74" t="s">
        <v>201</v>
      </c>
      <c r="B145" s="74" t="s">
        <v>202</v>
      </c>
      <c r="C145" s="74" t="s">
        <v>169</v>
      </c>
      <c r="D145" s="75">
        <v>475</v>
      </c>
      <c r="E145" s="75">
        <v>489.6</v>
      </c>
      <c r="F145" s="75">
        <v>441.53</v>
      </c>
      <c r="G145" s="75"/>
      <c r="H145" s="75"/>
      <c r="I145" s="75"/>
      <c r="J145" s="207">
        <f t="shared" si="16"/>
        <v>-100</v>
      </c>
      <c r="K145" s="208">
        <f t="shared" si="17"/>
        <v>-100</v>
      </c>
      <c r="L145" s="208">
        <f t="shared" si="18"/>
        <v>-100</v>
      </c>
      <c r="M145" s="209">
        <f t="shared" si="19"/>
        <v>1.0307368421052632</v>
      </c>
      <c r="N145" s="209"/>
      <c r="O145" s="209">
        <f t="shared" si="20"/>
        <v>0.92953684210526311</v>
      </c>
      <c r="P145" s="209"/>
    </row>
    <row r="146" spans="1:16">
      <c r="A146" s="74" t="s">
        <v>203</v>
      </c>
      <c r="B146" s="74" t="s">
        <v>204</v>
      </c>
      <c r="C146" s="74" t="s">
        <v>134</v>
      </c>
      <c r="D146" s="75">
        <v>930</v>
      </c>
      <c r="E146" s="75">
        <v>729</v>
      </c>
      <c r="F146" s="75">
        <v>654.35</v>
      </c>
      <c r="G146" s="75"/>
      <c r="H146" s="75"/>
      <c r="I146" s="75"/>
      <c r="J146" s="207">
        <f t="shared" si="16"/>
        <v>-100</v>
      </c>
      <c r="K146" s="208">
        <f t="shared" si="17"/>
        <v>-100</v>
      </c>
      <c r="L146" s="208">
        <f t="shared" si="18"/>
        <v>-100</v>
      </c>
      <c r="M146" s="209">
        <f t="shared" si="19"/>
        <v>0.78387096774193543</v>
      </c>
      <c r="N146" s="209"/>
      <c r="O146" s="209">
        <f t="shared" si="20"/>
        <v>0.70360215053763442</v>
      </c>
      <c r="P146" s="209"/>
    </row>
    <row r="147" spans="1:16">
      <c r="A147" s="74" t="s">
        <v>203</v>
      </c>
      <c r="B147" s="74" t="s">
        <v>204</v>
      </c>
      <c r="C147" s="74" t="s">
        <v>121</v>
      </c>
      <c r="D147" s="75">
        <v>4130</v>
      </c>
      <c r="E147" s="75">
        <v>2754.6</v>
      </c>
      <c r="F147" s="75">
        <v>2469.6</v>
      </c>
      <c r="G147" s="75">
        <v>13290</v>
      </c>
      <c r="H147" s="75">
        <v>8325.7999999999993</v>
      </c>
      <c r="I147" s="75">
        <v>7516.71</v>
      </c>
      <c r="J147" s="207">
        <f t="shared" si="16"/>
        <v>221.79176755447941</v>
      </c>
      <c r="K147" s="208">
        <f t="shared" si="17"/>
        <v>202.25078051259706</v>
      </c>
      <c r="L147" s="208">
        <f t="shared" si="18"/>
        <v>204.36953352769683</v>
      </c>
      <c r="M147" s="209">
        <f t="shared" si="19"/>
        <v>0.66697336561743337</v>
      </c>
      <c r="N147" s="209">
        <f t="shared" si="14"/>
        <v>0.62647103085026334</v>
      </c>
      <c r="O147" s="209">
        <f t="shared" si="20"/>
        <v>0.59796610169491526</v>
      </c>
      <c r="P147" s="209">
        <f t="shared" si="15"/>
        <v>0.56559142212189617</v>
      </c>
    </row>
    <row r="148" spans="1:16">
      <c r="A148" s="74" t="s">
        <v>203</v>
      </c>
      <c r="B148" s="74" t="s">
        <v>204</v>
      </c>
      <c r="C148" s="74" t="s">
        <v>91</v>
      </c>
      <c r="D148" s="75"/>
      <c r="E148" s="75"/>
      <c r="F148" s="75"/>
      <c r="G148" s="75">
        <v>46</v>
      </c>
      <c r="H148" s="75">
        <v>31.36</v>
      </c>
      <c r="I148" s="75">
        <v>29.24</v>
      </c>
      <c r="J148" s="207"/>
      <c r="K148" s="207"/>
      <c r="L148" s="207"/>
      <c r="M148" s="207"/>
      <c r="N148" s="209">
        <f t="shared" si="14"/>
        <v>0.68173913043478263</v>
      </c>
      <c r="O148" s="209"/>
      <c r="P148" s="209">
        <f t="shared" si="15"/>
        <v>0.63565217391304341</v>
      </c>
    </row>
    <row r="149" spans="1:16">
      <c r="A149" s="74" t="s">
        <v>203</v>
      </c>
      <c r="B149" s="74" t="s">
        <v>204</v>
      </c>
      <c r="C149" s="74" t="s">
        <v>45</v>
      </c>
      <c r="D149" s="75">
        <v>18360</v>
      </c>
      <c r="E149" s="75">
        <v>13075.2</v>
      </c>
      <c r="F149" s="75">
        <v>11670.34</v>
      </c>
      <c r="G149" s="75">
        <v>35810</v>
      </c>
      <c r="H149" s="75">
        <v>23674.9</v>
      </c>
      <c r="I149" s="75">
        <v>21653.33</v>
      </c>
      <c r="J149" s="207">
        <f t="shared" si="16"/>
        <v>95.04357298474946</v>
      </c>
      <c r="K149" s="208">
        <f t="shared" si="17"/>
        <v>81.067211209006359</v>
      </c>
      <c r="L149" s="208">
        <f t="shared" si="18"/>
        <v>85.541552345518653</v>
      </c>
      <c r="M149" s="209">
        <f t="shared" si="19"/>
        <v>0.71215686274509804</v>
      </c>
      <c r="N149" s="209">
        <f t="shared" si="14"/>
        <v>0.66112538397095788</v>
      </c>
      <c r="O149" s="209">
        <f t="shared" si="20"/>
        <v>0.63563943355119823</v>
      </c>
      <c r="P149" s="209">
        <f t="shared" si="15"/>
        <v>0.60467271711812343</v>
      </c>
    </row>
    <row r="150" spans="1:16">
      <c r="A150" s="74" t="s">
        <v>203</v>
      </c>
      <c r="B150" s="74" t="s">
        <v>204</v>
      </c>
      <c r="C150" s="74" t="s">
        <v>82</v>
      </c>
      <c r="D150" s="75">
        <v>4640</v>
      </c>
      <c r="E150" s="75">
        <v>3002</v>
      </c>
      <c r="F150" s="75">
        <v>2645.45</v>
      </c>
      <c r="G150" s="75"/>
      <c r="H150" s="75"/>
      <c r="I150" s="75"/>
      <c r="J150" s="207">
        <f t="shared" si="16"/>
        <v>-100</v>
      </c>
      <c r="K150" s="208">
        <f t="shared" si="17"/>
        <v>-100</v>
      </c>
      <c r="L150" s="208">
        <f t="shared" si="18"/>
        <v>-100</v>
      </c>
      <c r="M150" s="209">
        <f t="shared" si="19"/>
        <v>0.64698275862068966</v>
      </c>
      <c r="N150" s="209"/>
      <c r="O150" s="209">
        <f t="shared" si="20"/>
        <v>0.57014008620689649</v>
      </c>
      <c r="P150" s="209"/>
    </row>
    <row r="151" spans="1:16">
      <c r="A151" s="74" t="s">
        <v>863</v>
      </c>
      <c r="B151" s="74" t="s">
        <v>864</v>
      </c>
      <c r="C151" s="74" t="s">
        <v>151</v>
      </c>
      <c r="D151" s="75"/>
      <c r="E151" s="75"/>
      <c r="F151" s="75"/>
      <c r="G151" s="75">
        <v>10</v>
      </c>
      <c r="H151" s="75">
        <v>89.12</v>
      </c>
      <c r="I151" s="75">
        <v>75.86</v>
      </c>
      <c r="J151" s="207"/>
      <c r="K151" s="207"/>
      <c r="L151" s="207"/>
      <c r="M151" s="207"/>
      <c r="N151" s="209">
        <f t="shared" si="14"/>
        <v>8.9120000000000008</v>
      </c>
      <c r="O151" s="209"/>
      <c r="P151" s="209">
        <f t="shared" si="15"/>
        <v>7.5860000000000003</v>
      </c>
    </row>
    <row r="152" spans="1:16">
      <c r="A152" s="74" t="s">
        <v>648</v>
      </c>
      <c r="B152" s="74" t="s">
        <v>649</v>
      </c>
      <c r="C152" s="74" t="s">
        <v>121</v>
      </c>
      <c r="D152" s="75">
        <v>197</v>
      </c>
      <c r="E152" s="75">
        <v>2788.3</v>
      </c>
      <c r="F152" s="75">
        <v>2555.62</v>
      </c>
      <c r="G152" s="75"/>
      <c r="H152" s="75"/>
      <c r="I152" s="75"/>
      <c r="J152" s="207">
        <f t="shared" si="16"/>
        <v>-100</v>
      </c>
      <c r="K152" s="208">
        <f t="shared" si="17"/>
        <v>-100</v>
      </c>
      <c r="L152" s="208">
        <f t="shared" si="18"/>
        <v>-100</v>
      </c>
      <c r="M152" s="209">
        <f t="shared" si="19"/>
        <v>14.153807106598986</v>
      </c>
      <c r="N152" s="209"/>
      <c r="O152" s="209">
        <f t="shared" si="20"/>
        <v>12.972690355329949</v>
      </c>
      <c r="P152" s="209"/>
    </row>
    <row r="153" spans="1:16">
      <c r="A153" s="74" t="s">
        <v>836</v>
      </c>
      <c r="B153" s="74" t="s">
        <v>837</v>
      </c>
      <c r="C153" s="74" t="s">
        <v>838</v>
      </c>
      <c r="D153" s="75"/>
      <c r="E153" s="75"/>
      <c r="F153" s="75"/>
      <c r="G153" s="75">
        <v>108</v>
      </c>
      <c r="H153" s="75">
        <v>806.4</v>
      </c>
      <c r="I153" s="75">
        <v>713.52</v>
      </c>
      <c r="J153" s="207"/>
      <c r="K153" s="207"/>
      <c r="L153" s="207"/>
      <c r="M153" s="207"/>
      <c r="N153" s="209">
        <f t="shared" si="14"/>
        <v>7.4666666666666668</v>
      </c>
      <c r="O153" s="209"/>
      <c r="P153" s="209">
        <f t="shared" si="15"/>
        <v>6.6066666666666665</v>
      </c>
    </row>
    <row r="154" spans="1:16">
      <c r="A154" s="74" t="s">
        <v>678</v>
      </c>
      <c r="B154" s="74" t="s">
        <v>679</v>
      </c>
      <c r="C154" s="74" t="s">
        <v>133</v>
      </c>
      <c r="D154" s="75">
        <v>13311</v>
      </c>
      <c r="E154" s="75">
        <v>12645.45</v>
      </c>
      <c r="F154" s="75">
        <v>11310.52</v>
      </c>
      <c r="G154" s="75">
        <v>15249.6</v>
      </c>
      <c r="H154" s="75">
        <v>11096.46</v>
      </c>
      <c r="I154" s="75">
        <v>9999.44</v>
      </c>
      <c r="J154" s="207">
        <f t="shared" si="16"/>
        <v>14.563894523326574</v>
      </c>
      <c r="K154" s="208">
        <f t="shared" si="17"/>
        <v>-12.249386142841905</v>
      </c>
      <c r="L154" s="208">
        <f t="shared" si="18"/>
        <v>-11.591686323882545</v>
      </c>
      <c r="M154" s="209">
        <f t="shared" si="19"/>
        <v>0.95000000000000007</v>
      </c>
      <c r="N154" s="209">
        <f t="shared" si="14"/>
        <v>0.727655807365439</v>
      </c>
      <c r="O154" s="209">
        <f t="shared" si="20"/>
        <v>0.84971226804898203</v>
      </c>
      <c r="P154" s="209">
        <f t="shared" si="15"/>
        <v>0.65571818277200711</v>
      </c>
    </row>
    <row r="155" spans="1:16">
      <c r="A155" s="74" t="s">
        <v>678</v>
      </c>
      <c r="B155" s="74" t="s">
        <v>679</v>
      </c>
      <c r="C155" s="74" t="s">
        <v>91</v>
      </c>
      <c r="D155" s="75"/>
      <c r="E155" s="75"/>
      <c r="F155" s="75"/>
      <c r="G155" s="75">
        <v>70.2</v>
      </c>
      <c r="H155" s="75">
        <v>80.73</v>
      </c>
      <c r="I155" s="75">
        <v>75.3</v>
      </c>
      <c r="J155" s="207"/>
      <c r="K155" s="207"/>
      <c r="L155" s="207"/>
      <c r="M155" s="207"/>
      <c r="N155" s="209">
        <f t="shared" si="14"/>
        <v>1.1499999999999999</v>
      </c>
      <c r="O155" s="209"/>
      <c r="P155" s="209">
        <f t="shared" si="15"/>
        <v>1.0726495726495726</v>
      </c>
    </row>
    <row r="156" spans="1:16">
      <c r="A156" s="74" t="s">
        <v>678</v>
      </c>
      <c r="B156" s="74" t="s">
        <v>679</v>
      </c>
      <c r="C156" s="74" t="s">
        <v>45</v>
      </c>
      <c r="D156" s="75">
        <v>34695</v>
      </c>
      <c r="E156" s="75">
        <v>33123.599999999999</v>
      </c>
      <c r="F156" s="75">
        <v>29722.240000000002</v>
      </c>
      <c r="G156" s="75">
        <v>18780</v>
      </c>
      <c r="H156" s="75">
        <v>15024</v>
      </c>
      <c r="I156" s="75">
        <v>13943.45</v>
      </c>
      <c r="J156" s="207">
        <f t="shared" si="16"/>
        <v>-45.87116299178556</v>
      </c>
      <c r="K156" s="208">
        <f t="shared" si="17"/>
        <v>-54.642611310364813</v>
      </c>
      <c r="L156" s="208">
        <f t="shared" si="18"/>
        <v>-53.087486003746683</v>
      </c>
      <c r="M156" s="209">
        <f t="shared" si="19"/>
        <v>0.95470817120622564</v>
      </c>
      <c r="N156" s="209">
        <f t="shared" si="14"/>
        <v>0.8</v>
      </c>
      <c r="O156" s="209">
        <f t="shared" si="20"/>
        <v>0.85667214296008076</v>
      </c>
      <c r="P156" s="209">
        <f t="shared" si="15"/>
        <v>0.74246272630457932</v>
      </c>
    </row>
    <row r="157" spans="1:16">
      <c r="A157" s="74" t="s">
        <v>678</v>
      </c>
      <c r="B157" s="74" t="s">
        <v>679</v>
      </c>
      <c r="C157" s="74" t="s">
        <v>151</v>
      </c>
      <c r="D157" s="75">
        <v>14855.2</v>
      </c>
      <c r="E157" s="75">
        <v>14078.01</v>
      </c>
      <c r="F157" s="75">
        <v>12579.74</v>
      </c>
      <c r="G157" s="75">
        <v>13890</v>
      </c>
      <c r="H157" s="75">
        <v>11267.28</v>
      </c>
      <c r="I157" s="75">
        <v>10234.02</v>
      </c>
      <c r="J157" s="207">
        <f t="shared" si="16"/>
        <v>-6.4973881199849259</v>
      </c>
      <c r="K157" s="208">
        <f t="shared" si="17"/>
        <v>-19.965392836061341</v>
      </c>
      <c r="L157" s="208">
        <f t="shared" si="18"/>
        <v>-18.646808280616288</v>
      </c>
      <c r="M157" s="209">
        <f t="shared" si="19"/>
        <v>0.94768229306909357</v>
      </c>
      <c r="N157" s="209">
        <f t="shared" si="14"/>
        <v>0.81117926565874732</v>
      </c>
      <c r="O157" s="209">
        <f t="shared" si="20"/>
        <v>0.84682400775486022</v>
      </c>
      <c r="P157" s="209">
        <f t="shared" si="15"/>
        <v>0.73679049676025921</v>
      </c>
    </row>
    <row r="158" spans="1:16">
      <c r="A158" s="74" t="s">
        <v>678</v>
      </c>
      <c r="B158" s="74" t="s">
        <v>679</v>
      </c>
      <c r="C158" s="74" t="s">
        <v>82</v>
      </c>
      <c r="D158" s="75">
        <v>3240</v>
      </c>
      <c r="E158" s="75">
        <v>2970</v>
      </c>
      <c r="F158" s="75">
        <v>2617.25</v>
      </c>
      <c r="G158" s="75"/>
      <c r="H158" s="75"/>
      <c r="I158" s="75"/>
      <c r="J158" s="207">
        <f t="shared" si="16"/>
        <v>-100</v>
      </c>
      <c r="K158" s="208">
        <f t="shared" si="17"/>
        <v>-100</v>
      </c>
      <c r="L158" s="208">
        <f t="shared" si="18"/>
        <v>-100</v>
      </c>
      <c r="M158" s="209">
        <f t="shared" si="19"/>
        <v>0.91666666666666663</v>
      </c>
      <c r="N158" s="209"/>
      <c r="O158" s="209">
        <f t="shared" si="20"/>
        <v>0.80779320987654324</v>
      </c>
      <c r="P158" s="209"/>
    </row>
    <row r="159" spans="1:16">
      <c r="A159" s="74" t="s">
        <v>566</v>
      </c>
      <c r="B159" s="74" t="s">
        <v>567</v>
      </c>
      <c r="C159" s="74" t="s">
        <v>151</v>
      </c>
      <c r="D159" s="75"/>
      <c r="E159" s="75"/>
      <c r="F159" s="75"/>
      <c r="G159" s="75">
        <v>460.63</v>
      </c>
      <c r="H159" s="75">
        <v>962.41</v>
      </c>
      <c r="I159" s="75">
        <v>873.44</v>
      </c>
      <c r="J159" s="207"/>
      <c r="K159" s="207"/>
      <c r="L159" s="207"/>
      <c r="M159" s="207"/>
      <c r="N159" s="209">
        <f t="shared" si="14"/>
        <v>2.0893341727633894</v>
      </c>
      <c r="O159" s="209"/>
      <c r="P159" s="209">
        <f t="shared" si="15"/>
        <v>1.8961856587716823</v>
      </c>
    </row>
    <row r="160" spans="1:16">
      <c r="A160" s="74" t="s">
        <v>211</v>
      </c>
      <c r="B160" s="74" t="s">
        <v>212</v>
      </c>
      <c r="C160" s="74" t="s">
        <v>716</v>
      </c>
      <c r="D160" s="75">
        <v>25000</v>
      </c>
      <c r="E160" s="75">
        <v>15750</v>
      </c>
      <c r="F160" s="75">
        <v>14038.57</v>
      </c>
      <c r="G160" s="75">
        <v>19000</v>
      </c>
      <c r="H160" s="75">
        <v>12160</v>
      </c>
      <c r="I160" s="75">
        <v>11524.26</v>
      </c>
      <c r="J160" s="207">
        <f t="shared" si="16"/>
        <v>-24</v>
      </c>
      <c r="K160" s="208">
        <f t="shared" si="17"/>
        <v>-22.793650793650794</v>
      </c>
      <c r="L160" s="208">
        <f t="shared" si="18"/>
        <v>-17.910015051390559</v>
      </c>
      <c r="M160" s="209">
        <f t="shared" si="19"/>
        <v>0.63</v>
      </c>
      <c r="N160" s="209">
        <f t="shared" si="14"/>
        <v>0.64</v>
      </c>
      <c r="O160" s="209">
        <f t="shared" si="20"/>
        <v>0.56154280000000001</v>
      </c>
      <c r="P160" s="209">
        <f t="shared" si="15"/>
        <v>0.60653999999999997</v>
      </c>
    </row>
    <row r="161" spans="1:16">
      <c r="A161" s="74" t="s">
        <v>211</v>
      </c>
      <c r="B161" s="74" t="s">
        <v>212</v>
      </c>
      <c r="C161" s="74" t="s">
        <v>483</v>
      </c>
      <c r="D161" s="75">
        <v>17000</v>
      </c>
      <c r="E161" s="75">
        <v>8010</v>
      </c>
      <c r="F161" s="75">
        <v>7285.46</v>
      </c>
      <c r="G161" s="75"/>
      <c r="H161" s="75"/>
      <c r="I161" s="75"/>
      <c r="J161" s="207">
        <f t="shared" si="16"/>
        <v>-100</v>
      </c>
      <c r="K161" s="208">
        <f t="shared" si="17"/>
        <v>-100</v>
      </c>
      <c r="L161" s="208">
        <f t="shared" si="18"/>
        <v>-100</v>
      </c>
      <c r="M161" s="209">
        <f t="shared" si="19"/>
        <v>0.47117647058823531</v>
      </c>
      <c r="N161" s="209"/>
      <c r="O161" s="209">
        <f t="shared" si="20"/>
        <v>0.42855647058823532</v>
      </c>
      <c r="P161" s="209"/>
    </row>
    <row r="162" spans="1:16">
      <c r="A162" s="74" t="s">
        <v>211</v>
      </c>
      <c r="B162" s="74" t="s">
        <v>212</v>
      </c>
      <c r="C162" s="74" t="s">
        <v>612</v>
      </c>
      <c r="D162" s="75"/>
      <c r="E162" s="75"/>
      <c r="F162" s="75"/>
      <c r="G162" s="75">
        <v>200000</v>
      </c>
      <c r="H162" s="75">
        <v>110100</v>
      </c>
      <c r="I162" s="75">
        <v>100545.8</v>
      </c>
      <c r="J162" s="207"/>
      <c r="K162" s="207"/>
      <c r="L162" s="207"/>
      <c r="M162" s="207"/>
      <c r="N162" s="209">
        <f t="shared" si="14"/>
        <v>0.55049999999999999</v>
      </c>
      <c r="O162" s="209"/>
      <c r="P162" s="209">
        <f t="shared" si="15"/>
        <v>0.50272899999999998</v>
      </c>
    </row>
    <row r="163" spans="1:16">
      <c r="A163" s="74" t="s">
        <v>211</v>
      </c>
      <c r="B163" s="74" t="s">
        <v>212</v>
      </c>
      <c r="C163" s="74" t="s">
        <v>56</v>
      </c>
      <c r="D163" s="75"/>
      <c r="E163" s="75"/>
      <c r="F163" s="75"/>
      <c r="G163" s="75">
        <v>19000</v>
      </c>
      <c r="H163" s="75">
        <v>13205</v>
      </c>
      <c r="I163" s="75">
        <v>12057.28</v>
      </c>
      <c r="J163" s="207"/>
      <c r="K163" s="207"/>
      <c r="L163" s="207"/>
      <c r="M163" s="207"/>
      <c r="N163" s="209">
        <f t="shared" si="14"/>
        <v>0.69499999999999995</v>
      </c>
      <c r="O163" s="209"/>
      <c r="P163" s="209">
        <f t="shared" si="15"/>
        <v>0.63459368421052631</v>
      </c>
    </row>
    <row r="164" spans="1:16">
      <c r="A164" s="74" t="s">
        <v>211</v>
      </c>
      <c r="B164" s="74" t="s">
        <v>212</v>
      </c>
      <c r="C164" s="74" t="s">
        <v>68</v>
      </c>
      <c r="D164" s="75"/>
      <c r="E164" s="75"/>
      <c r="F164" s="75"/>
      <c r="G164" s="75">
        <v>100000</v>
      </c>
      <c r="H164" s="75">
        <v>53000</v>
      </c>
      <c r="I164" s="75">
        <v>49363.360000000001</v>
      </c>
      <c r="J164" s="207"/>
      <c r="K164" s="207"/>
      <c r="L164" s="207"/>
      <c r="M164" s="207"/>
      <c r="N164" s="209">
        <f t="shared" si="14"/>
        <v>0.53</v>
      </c>
      <c r="O164" s="209"/>
      <c r="P164" s="209">
        <f t="shared" si="15"/>
        <v>0.49363360000000001</v>
      </c>
    </row>
    <row r="165" spans="1:16">
      <c r="A165" s="74" t="s">
        <v>211</v>
      </c>
      <c r="B165" s="74" t="s">
        <v>212</v>
      </c>
      <c r="C165" s="74" t="s">
        <v>64</v>
      </c>
      <c r="D165" s="75"/>
      <c r="E165" s="75"/>
      <c r="F165" s="75"/>
      <c r="G165" s="75">
        <v>45000</v>
      </c>
      <c r="H165" s="75">
        <v>26662.5</v>
      </c>
      <c r="I165" s="75">
        <v>23785.27</v>
      </c>
      <c r="J165" s="207"/>
      <c r="K165" s="207"/>
      <c r="L165" s="207"/>
      <c r="M165" s="207"/>
      <c r="N165" s="209">
        <f t="shared" si="14"/>
        <v>0.59250000000000003</v>
      </c>
      <c r="O165" s="209"/>
      <c r="P165" s="209">
        <f t="shared" si="15"/>
        <v>0.52856155555555562</v>
      </c>
    </row>
    <row r="166" spans="1:16">
      <c r="A166" s="74" t="s">
        <v>211</v>
      </c>
      <c r="B166" s="74" t="s">
        <v>212</v>
      </c>
      <c r="C166" s="74" t="s">
        <v>169</v>
      </c>
      <c r="D166" s="75"/>
      <c r="E166" s="75"/>
      <c r="F166" s="75"/>
      <c r="G166" s="75">
        <v>175000</v>
      </c>
      <c r="H166" s="75">
        <v>104500</v>
      </c>
      <c r="I166" s="75">
        <v>91511.98</v>
      </c>
      <c r="J166" s="207"/>
      <c r="K166" s="207"/>
      <c r="L166" s="207"/>
      <c r="M166" s="207"/>
      <c r="N166" s="209">
        <f t="shared" si="14"/>
        <v>0.5971428571428572</v>
      </c>
      <c r="O166" s="209"/>
      <c r="P166" s="209">
        <f t="shared" si="15"/>
        <v>0.52292559999999999</v>
      </c>
    </row>
    <row r="167" spans="1:16">
      <c r="A167" s="74" t="s">
        <v>211</v>
      </c>
      <c r="B167" s="74" t="s">
        <v>212</v>
      </c>
      <c r="C167" s="74" t="s">
        <v>57</v>
      </c>
      <c r="D167" s="75"/>
      <c r="E167" s="75"/>
      <c r="F167" s="75"/>
      <c r="G167" s="75">
        <v>250000</v>
      </c>
      <c r="H167" s="75">
        <v>140790</v>
      </c>
      <c r="I167" s="75">
        <v>127816.37</v>
      </c>
      <c r="J167" s="207"/>
      <c r="K167" s="207"/>
      <c r="L167" s="207"/>
      <c r="M167" s="207"/>
      <c r="N167" s="209">
        <f t="shared" si="14"/>
        <v>0.56315999999999999</v>
      </c>
      <c r="O167" s="209"/>
      <c r="P167" s="209">
        <f t="shared" si="15"/>
        <v>0.51126547999999994</v>
      </c>
    </row>
    <row r="168" spans="1:16">
      <c r="A168" s="74" t="s">
        <v>211</v>
      </c>
      <c r="B168" s="74" t="s">
        <v>212</v>
      </c>
      <c r="C168" s="74" t="s">
        <v>604</v>
      </c>
      <c r="D168" s="75"/>
      <c r="E168" s="75"/>
      <c r="F168" s="75"/>
      <c r="G168" s="75">
        <v>125050</v>
      </c>
      <c r="H168" s="75">
        <v>79500</v>
      </c>
      <c r="I168" s="75">
        <v>71720.05</v>
      </c>
      <c r="J168" s="207"/>
      <c r="K168" s="207"/>
      <c r="L168" s="207"/>
      <c r="M168" s="207"/>
      <c r="N168" s="209">
        <f t="shared" si="14"/>
        <v>0.63574570171931233</v>
      </c>
      <c r="O168" s="209"/>
      <c r="P168" s="209">
        <f t="shared" si="15"/>
        <v>0.57353098760495802</v>
      </c>
    </row>
    <row r="169" spans="1:16">
      <c r="A169" s="74" t="s">
        <v>211</v>
      </c>
      <c r="B169" s="74" t="s">
        <v>212</v>
      </c>
      <c r="C169" s="74" t="s">
        <v>107</v>
      </c>
      <c r="D169" s="75"/>
      <c r="E169" s="75"/>
      <c r="F169" s="75"/>
      <c r="G169" s="75">
        <v>50000</v>
      </c>
      <c r="H169" s="75">
        <v>25750</v>
      </c>
      <c r="I169" s="75">
        <v>23324.47</v>
      </c>
      <c r="J169" s="207"/>
      <c r="K169" s="207"/>
      <c r="L169" s="207"/>
      <c r="M169" s="207"/>
      <c r="N169" s="209">
        <f t="shared" si="14"/>
        <v>0.51500000000000001</v>
      </c>
      <c r="O169" s="209"/>
      <c r="P169" s="209">
        <f t="shared" si="15"/>
        <v>0.4664894</v>
      </c>
    </row>
    <row r="170" spans="1:16">
      <c r="A170" s="74" t="s">
        <v>211</v>
      </c>
      <c r="B170" s="74" t="s">
        <v>212</v>
      </c>
      <c r="C170" s="74" t="s">
        <v>65</v>
      </c>
      <c r="D170" s="75">
        <v>7000</v>
      </c>
      <c r="E170" s="75">
        <v>3579</v>
      </c>
      <c r="F170" s="75">
        <v>3149.34</v>
      </c>
      <c r="G170" s="75"/>
      <c r="H170" s="75"/>
      <c r="I170" s="75"/>
      <c r="J170" s="207">
        <f t="shared" si="16"/>
        <v>-100</v>
      </c>
      <c r="K170" s="208">
        <f t="shared" si="17"/>
        <v>-100</v>
      </c>
      <c r="L170" s="208">
        <f t="shared" si="18"/>
        <v>-100</v>
      </c>
      <c r="M170" s="209">
        <f t="shared" si="19"/>
        <v>0.51128571428571423</v>
      </c>
      <c r="N170" s="209"/>
      <c r="O170" s="209">
        <f t="shared" si="20"/>
        <v>0.4499057142857143</v>
      </c>
      <c r="P170" s="209"/>
    </row>
    <row r="171" spans="1:16">
      <c r="A171" s="74" t="s">
        <v>211</v>
      </c>
      <c r="B171" s="74" t="s">
        <v>212</v>
      </c>
      <c r="C171" s="74" t="s">
        <v>144</v>
      </c>
      <c r="D171" s="75">
        <v>25000</v>
      </c>
      <c r="E171" s="75">
        <v>11875</v>
      </c>
      <c r="F171" s="75">
        <v>10546.33</v>
      </c>
      <c r="G171" s="75"/>
      <c r="H171" s="75"/>
      <c r="I171" s="75"/>
      <c r="J171" s="207">
        <f t="shared" si="16"/>
        <v>-100</v>
      </c>
      <c r="K171" s="208">
        <f t="shared" si="17"/>
        <v>-100</v>
      </c>
      <c r="L171" s="208">
        <f t="shared" si="18"/>
        <v>-100</v>
      </c>
      <c r="M171" s="209">
        <f t="shared" si="19"/>
        <v>0.47499999999999998</v>
      </c>
      <c r="N171" s="209"/>
      <c r="O171" s="209">
        <f t="shared" si="20"/>
        <v>0.42185319999999998</v>
      </c>
      <c r="P171" s="209"/>
    </row>
    <row r="172" spans="1:16">
      <c r="A172" s="74" t="s">
        <v>211</v>
      </c>
      <c r="B172" s="74" t="s">
        <v>212</v>
      </c>
      <c r="C172" s="74" t="s">
        <v>67</v>
      </c>
      <c r="D172" s="75"/>
      <c r="E172" s="75"/>
      <c r="F172" s="75"/>
      <c r="G172" s="75">
        <v>250000</v>
      </c>
      <c r="H172" s="75">
        <v>121250</v>
      </c>
      <c r="I172" s="75">
        <v>113764.54</v>
      </c>
      <c r="J172" s="207"/>
      <c r="K172" s="207"/>
      <c r="L172" s="207"/>
      <c r="M172" s="207"/>
      <c r="N172" s="209">
        <f t="shared" si="14"/>
        <v>0.48499999999999999</v>
      </c>
      <c r="O172" s="209"/>
      <c r="P172" s="209">
        <f t="shared" si="15"/>
        <v>0.45505815999999999</v>
      </c>
    </row>
    <row r="173" spans="1:16">
      <c r="A173" s="74" t="s">
        <v>214</v>
      </c>
      <c r="B173" s="74" t="s">
        <v>215</v>
      </c>
      <c r="C173" s="74" t="s">
        <v>133</v>
      </c>
      <c r="D173" s="75">
        <v>2325</v>
      </c>
      <c r="E173" s="75">
        <v>14079</v>
      </c>
      <c r="F173" s="75">
        <v>12614.99</v>
      </c>
      <c r="G173" s="75">
        <v>1500</v>
      </c>
      <c r="H173" s="75">
        <v>8100</v>
      </c>
      <c r="I173" s="75">
        <v>7432.01</v>
      </c>
      <c r="J173" s="207">
        <f t="shared" si="16"/>
        <v>-35.483870967741936</v>
      </c>
      <c r="K173" s="208">
        <f t="shared" si="17"/>
        <v>-42.467504794374598</v>
      </c>
      <c r="L173" s="208">
        <f t="shared" si="18"/>
        <v>-41.085882747429842</v>
      </c>
      <c r="M173" s="209">
        <f t="shared" si="19"/>
        <v>6.0554838709677421</v>
      </c>
      <c r="N173" s="209">
        <f t="shared" si="14"/>
        <v>5.4</v>
      </c>
      <c r="O173" s="209">
        <f t="shared" si="20"/>
        <v>5.4258021505376339</v>
      </c>
      <c r="P173" s="209">
        <f t="shared" si="15"/>
        <v>4.954673333333333</v>
      </c>
    </row>
    <row r="174" spans="1:16">
      <c r="A174" s="74" t="s">
        <v>214</v>
      </c>
      <c r="B174" s="74" t="s">
        <v>215</v>
      </c>
      <c r="C174" s="74" t="s">
        <v>62</v>
      </c>
      <c r="D174" s="75">
        <v>2250</v>
      </c>
      <c r="E174" s="75">
        <v>15960</v>
      </c>
      <c r="F174" s="75">
        <v>14283.73</v>
      </c>
      <c r="G174" s="75">
        <v>3500</v>
      </c>
      <c r="H174" s="75">
        <v>22100</v>
      </c>
      <c r="I174" s="75">
        <v>20160.5</v>
      </c>
      <c r="J174" s="207">
        <f t="shared" si="16"/>
        <v>55.555555555555557</v>
      </c>
      <c r="K174" s="208">
        <f t="shared" si="17"/>
        <v>38.471177944862156</v>
      </c>
      <c r="L174" s="208">
        <f t="shared" si="18"/>
        <v>41.143104777253562</v>
      </c>
      <c r="M174" s="209">
        <f t="shared" si="19"/>
        <v>7.0933333333333337</v>
      </c>
      <c r="N174" s="209">
        <f t="shared" si="14"/>
        <v>6.3142857142857141</v>
      </c>
      <c r="O174" s="209">
        <f t="shared" si="20"/>
        <v>6.3483244444444447</v>
      </c>
      <c r="P174" s="209">
        <f t="shared" si="15"/>
        <v>5.7601428571428572</v>
      </c>
    </row>
    <row r="175" spans="1:16">
      <c r="A175" s="74" t="s">
        <v>214</v>
      </c>
      <c r="B175" s="74" t="s">
        <v>215</v>
      </c>
      <c r="C175" s="74" t="s">
        <v>121</v>
      </c>
      <c r="D175" s="75">
        <v>1367</v>
      </c>
      <c r="E175" s="75">
        <v>5438.72</v>
      </c>
      <c r="F175" s="75">
        <v>4865.4399999999996</v>
      </c>
      <c r="G175" s="75">
        <v>6470</v>
      </c>
      <c r="H175" s="75">
        <v>34412.199999999997</v>
      </c>
      <c r="I175" s="75">
        <v>30673.26</v>
      </c>
      <c r="J175" s="207">
        <f t="shared" si="16"/>
        <v>373.29919531821508</v>
      </c>
      <c r="K175" s="208">
        <f t="shared" si="17"/>
        <v>532.72608260767231</v>
      </c>
      <c r="L175" s="208">
        <f t="shared" si="18"/>
        <v>530.43136900259799</v>
      </c>
      <c r="M175" s="209">
        <f t="shared" si="19"/>
        <v>3.9785808339429409</v>
      </c>
      <c r="N175" s="209">
        <f t="shared" si="14"/>
        <v>5.3187326120556406</v>
      </c>
      <c r="O175" s="209">
        <f t="shared" si="20"/>
        <v>3.5592099487929771</v>
      </c>
      <c r="P175" s="209">
        <f t="shared" si="15"/>
        <v>4.7408438948995357</v>
      </c>
    </row>
    <row r="176" spans="1:16">
      <c r="A176" s="74" t="s">
        <v>214</v>
      </c>
      <c r="B176" s="74" t="s">
        <v>215</v>
      </c>
      <c r="C176" s="74" t="s">
        <v>91</v>
      </c>
      <c r="D176" s="75"/>
      <c r="E176" s="75"/>
      <c r="F176" s="75"/>
      <c r="G176" s="75">
        <v>15.25</v>
      </c>
      <c r="H176" s="75">
        <v>120.7</v>
      </c>
      <c r="I176" s="75">
        <v>112.57</v>
      </c>
      <c r="J176" s="207"/>
      <c r="K176" s="207"/>
      <c r="L176" s="207"/>
      <c r="M176" s="207"/>
      <c r="N176" s="209">
        <f t="shared" si="14"/>
        <v>7.9147540983606559</v>
      </c>
      <c r="O176" s="209"/>
      <c r="P176" s="209">
        <f t="shared" si="15"/>
        <v>7.381639344262295</v>
      </c>
    </row>
    <row r="177" spans="1:16">
      <c r="A177" s="74" t="s">
        <v>214</v>
      </c>
      <c r="B177" s="74" t="s">
        <v>215</v>
      </c>
      <c r="C177" s="74" t="s">
        <v>45</v>
      </c>
      <c r="D177" s="75">
        <v>8730</v>
      </c>
      <c r="E177" s="75">
        <v>60105.599999999999</v>
      </c>
      <c r="F177" s="75">
        <v>53983.7</v>
      </c>
      <c r="G177" s="75">
        <v>8130</v>
      </c>
      <c r="H177" s="75">
        <v>51130</v>
      </c>
      <c r="I177" s="75">
        <v>47196.97</v>
      </c>
      <c r="J177" s="207">
        <f t="shared" si="16"/>
        <v>-6.8728522336769755</v>
      </c>
      <c r="K177" s="208">
        <f t="shared" si="17"/>
        <v>-14.933051163285949</v>
      </c>
      <c r="L177" s="208">
        <f t="shared" si="18"/>
        <v>-12.57181334365743</v>
      </c>
      <c r="M177" s="209">
        <f t="shared" si="19"/>
        <v>6.8849484536082475</v>
      </c>
      <c r="N177" s="209">
        <f t="shared" si="14"/>
        <v>6.2890528905289056</v>
      </c>
      <c r="O177" s="209">
        <f t="shared" si="20"/>
        <v>6.1836998854524623</v>
      </c>
      <c r="P177" s="209">
        <f t="shared" si="15"/>
        <v>5.8052853628536285</v>
      </c>
    </row>
    <row r="178" spans="1:16">
      <c r="A178" s="74" t="s">
        <v>214</v>
      </c>
      <c r="B178" s="74" t="s">
        <v>215</v>
      </c>
      <c r="C178" s="74" t="s">
        <v>61</v>
      </c>
      <c r="D178" s="75">
        <v>780</v>
      </c>
      <c r="E178" s="75">
        <v>6316.8</v>
      </c>
      <c r="F178" s="75">
        <v>5667.91</v>
      </c>
      <c r="G178" s="75">
        <v>2</v>
      </c>
      <c r="H178" s="75">
        <v>63.77</v>
      </c>
      <c r="I178" s="75">
        <v>56.85</v>
      </c>
      <c r="J178" s="207">
        <f t="shared" si="16"/>
        <v>-99.743589743589737</v>
      </c>
      <c r="K178" s="208">
        <f t="shared" si="17"/>
        <v>-98.990469858156033</v>
      </c>
      <c r="L178" s="208">
        <f t="shared" si="18"/>
        <v>-98.996984779221975</v>
      </c>
      <c r="M178" s="209">
        <f t="shared" si="19"/>
        <v>8.0984615384615388</v>
      </c>
      <c r="N178" s="209">
        <f t="shared" si="14"/>
        <v>31.885000000000002</v>
      </c>
      <c r="O178" s="209">
        <f t="shared" si="20"/>
        <v>7.2665512820512816</v>
      </c>
      <c r="P178" s="209">
        <f t="shared" si="15"/>
        <v>28.425000000000001</v>
      </c>
    </row>
    <row r="179" spans="1:16">
      <c r="A179" s="74" t="s">
        <v>214</v>
      </c>
      <c r="B179" s="74" t="s">
        <v>215</v>
      </c>
      <c r="C179" s="74" t="s">
        <v>151</v>
      </c>
      <c r="D179" s="75">
        <v>10609</v>
      </c>
      <c r="E179" s="75">
        <v>53753.37</v>
      </c>
      <c r="F179" s="75">
        <v>48151.66</v>
      </c>
      <c r="G179" s="75">
        <v>27140.99</v>
      </c>
      <c r="H179" s="75">
        <v>122648.52</v>
      </c>
      <c r="I179" s="75">
        <v>112705.24</v>
      </c>
      <c r="J179" s="207">
        <f t="shared" si="16"/>
        <v>155.82986143840137</v>
      </c>
      <c r="K179" s="208">
        <f t="shared" si="17"/>
        <v>128.16898735837398</v>
      </c>
      <c r="L179" s="208">
        <f t="shared" si="18"/>
        <v>134.06304164799303</v>
      </c>
      <c r="M179" s="209">
        <f t="shared" si="19"/>
        <v>5.0667706664153078</v>
      </c>
      <c r="N179" s="209">
        <f t="shared" si="14"/>
        <v>4.518940539751866</v>
      </c>
      <c r="O179" s="209">
        <f t="shared" si="20"/>
        <v>4.5387557733999442</v>
      </c>
      <c r="P179" s="209">
        <f t="shared" si="15"/>
        <v>4.1525839698551898</v>
      </c>
    </row>
    <row r="180" spans="1:16">
      <c r="A180" s="74" t="s">
        <v>214</v>
      </c>
      <c r="B180" s="74" t="s">
        <v>215</v>
      </c>
      <c r="C180" s="74" t="s">
        <v>101</v>
      </c>
      <c r="D180" s="75">
        <v>822.5</v>
      </c>
      <c r="E180" s="75">
        <v>6161.22</v>
      </c>
      <c r="F180" s="75">
        <v>5582.2</v>
      </c>
      <c r="G180" s="75">
        <v>745</v>
      </c>
      <c r="H180" s="75">
        <v>5147.3599999999997</v>
      </c>
      <c r="I180" s="75">
        <v>4692.2</v>
      </c>
      <c r="J180" s="207">
        <f t="shared" si="16"/>
        <v>-9.4224924012158056</v>
      </c>
      <c r="K180" s="208">
        <f t="shared" si="17"/>
        <v>-16.455507188511376</v>
      </c>
      <c r="L180" s="208">
        <f t="shared" si="18"/>
        <v>-15.943534807065316</v>
      </c>
      <c r="M180" s="209">
        <f t="shared" si="19"/>
        <v>7.4908449848024317</v>
      </c>
      <c r="N180" s="209">
        <f t="shared" si="14"/>
        <v>6.909208053691275</v>
      </c>
      <c r="O180" s="209">
        <f t="shared" si="20"/>
        <v>6.7868693009118539</v>
      </c>
      <c r="P180" s="209">
        <f t="shared" si="15"/>
        <v>6.2982550335570471</v>
      </c>
    </row>
    <row r="181" spans="1:16">
      <c r="A181" s="74" t="s">
        <v>214</v>
      </c>
      <c r="B181" s="74" t="s">
        <v>215</v>
      </c>
      <c r="C181" s="74" t="s">
        <v>178</v>
      </c>
      <c r="D181" s="75">
        <v>3950</v>
      </c>
      <c r="E181" s="75">
        <v>28639</v>
      </c>
      <c r="F181" s="75">
        <v>25561.72</v>
      </c>
      <c r="G181" s="75">
        <v>3650</v>
      </c>
      <c r="H181" s="75">
        <v>26518</v>
      </c>
      <c r="I181" s="75">
        <v>23895.34</v>
      </c>
      <c r="J181" s="207">
        <f t="shared" si="16"/>
        <v>-7.5949367088607591</v>
      </c>
      <c r="K181" s="208">
        <f t="shared" si="17"/>
        <v>-7.4059848458395896</v>
      </c>
      <c r="L181" s="208">
        <f t="shared" si="18"/>
        <v>-6.5190448843035647</v>
      </c>
      <c r="M181" s="209">
        <f t="shared" si="19"/>
        <v>7.250379746835443</v>
      </c>
      <c r="N181" s="209">
        <f t="shared" si="14"/>
        <v>7.2652054794520549</v>
      </c>
      <c r="O181" s="209">
        <f t="shared" si="20"/>
        <v>6.4713215189873416</v>
      </c>
      <c r="P181" s="209">
        <f t="shared" si="15"/>
        <v>6.5466684931506851</v>
      </c>
    </row>
    <row r="182" spans="1:16">
      <c r="A182" s="74" t="s">
        <v>214</v>
      </c>
      <c r="B182" s="74" t="s">
        <v>215</v>
      </c>
      <c r="C182" s="74" t="s">
        <v>48</v>
      </c>
      <c r="D182" s="75">
        <v>510</v>
      </c>
      <c r="E182" s="75">
        <v>4212.6000000000004</v>
      </c>
      <c r="F182" s="75">
        <v>3864.37</v>
      </c>
      <c r="G182" s="75"/>
      <c r="H182" s="75"/>
      <c r="I182" s="75"/>
      <c r="J182" s="207">
        <f t="shared" si="16"/>
        <v>-100</v>
      </c>
      <c r="K182" s="208">
        <f t="shared" si="17"/>
        <v>-100</v>
      </c>
      <c r="L182" s="208">
        <f t="shared" si="18"/>
        <v>-100</v>
      </c>
      <c r="M182" s="209">
        <f t="shared" si="19"/>
        <v>8.2600000000000016</v>
      </c>
      <c r="N182" s="209"/>
      <c r="O182" s="209">
        <f t="shared" si="20"/>
        <v>7.5771960784313723</v>
      </c>
      <c r="P182" s="209"/>
    </row>
    <row r="183" spans="1:16">
      <c r="A183" s="74" t="s">
        <v>214</v>
      </c>
      <c r="B183" s="74" t="s">
        <v>215</v>
      </c>
      <c r="C183" s="74" t="s">
        <v>82</v>
      </c>
      <c r="D183" s="75">
        <v>112.5</v>
      </c>
      <c r="E183" s="75">
        <v>975</v>
      </c>
      <c r="F183" s="75">
        <v>859.2</v>
      </c>
      <c r="G183" s="75"/>
      <c r="H183" s="75"/>
      <c r="I183" s="75"/>
      <c r="J183" s="207">
        <f t="shared" si="16"/>
        <v>-100</v>
      </c>
      <c r="K183" s="208">
        <f t="shared" si="17"/>
        <v>-100</v>
      </c>
      <c r="L183" s="208">
        <f t="shared" si="18"/>
        <v>-100</v>
      </c>
      <c r="M183" s="209">
        <f t="shared" si="19"/>
        <v>8.6666666666666661</v>
      </c>
      <c r="N183" s="209"/>
      <c r="O183" s="209">
        <f t="shared" si="20"/>
        <v>7.6373333333333333</v>
      </c>
      <c r="P183" s="209"/>
    </row>
    <row r="184" spans="1:16">
      <c r="A184" s="74" t="s">
        <v>216</v>
      </c>
      <c r="B184" s="74" t="s">
        <v>217</v>
      </c>
      <c r="C184" s="74" t="s">
        <v>133</v>
      </c>
      <c r="D184" s="75">
        <v>4750</v>
      </c>
      <c r="E184" s="75">
        <v>22680</v>
      </c>
      <c r="F184" s="75">
        <v>20389.53</v>
      </c>
      <c r="G184" s="75"/>
      <c r="H184" s="75"/>
      <c r="I184" s="75"/>
      <c r="J184" s="207">
        <f t="shared" si="16"/>
        <v>-100</v>
      </c>
      <c r="K184" s="208">
        <f t="shared" si="17"/>
        <v>-100</v>
      </c>
      <c r="L184" s="208">
        <f t="shared" si="18"/>
        <v>-100</v>
      </c>
      <c r="M184" s="209">
        <f t="shared" si="19"/>
        <v>4.7747368421052627</v>
      </c>
      <c r="N184" s="209"/>
      <c r="O184" s="209">
        <f t="shared" si="20"/>
        <v>4.2925326315789469</v>
      </c>
      <c r="P184" s="209"/>
    </row>
    <row r="185" spans="1:16">
      <c r="A185" s="74" t="s">
        <v>216</v>
      </c>
      <c r="B185" s="74" t="s">
        <v>217</v>
      </c>
      <c r="C185" s="74" t="s">
        <v>134</v>
      </c>
      <c r="D185" s="75">
        <v>360</v>
      </c>
      <c r="E185" s="75">
        <v>2566.8000000000002</v>
      </c>
      <c r="F185" s="75">
        <v>2292.79</v>
      </c>
      <c r="G185" s="75"/>
      <c r="H185" s="75"/>
      <c r="I185" s="75"/>
      <c r="J185" s="207">
        <f t="shared" si="16"/>
        <v>-100</v>
      </c>
      <c r="K185" s="208">
        <f t="shared" si="17"/>
        <v>-100</v>
      </c>
      <c r="L185" s="208">
        <f t="shared" si="18"/>
        <v>-100</v>
      </c>
      <c r="M185" s="209">
        <f t="shared" si="19"/>
        <v>7.1300000000000008</v>
      </c>
      <c r="N185" s="209"/>
      <c r="O185" s="209">
        <f t="shared" si="20"/>
        <v>6.3688611111111113</v>
      </c>
      <c r="P185" s="209"/>
    </row>
    <row r="186" spans="1:16">
      <c r="A186" s="74" t="s">
        <v>216</v>
      </c>
      <c r="B186" s="74" t="s">
        <v>217</v>
      </c>
      <c r="C186" s="74" t="s">
        <v>45</v>
      </c>
      <c r="D186" s="75">
        <v>7975</v>
      </c>
      <c r="E186" s="75">
        <v>54201.25</v>
      </c>
      <c r="F186" s="75">
        <v>48857.99</v>
      </c>
      <c r="G186" s="75">
        <v>8800</v>
      </c>
      <c r="H186" s="75">
        <v>41872</v>
      </c>
      <c r="I186" s="75">
        <v>38218.68</v>
      </c>
      <c r="J186" s="207">
        <f t="shared" si="16"/>
        <v>10.344827586206897</v>
      </c>
      <c r="K186" s="208">
        <f t="shared" si="17"/>
        <v>-22.747169115103436</v>
      </c>
      <c r="L186" s="208">
        <f t="shared" si="18"/>
        <v>-21.775987919273792</v>
      </c>
      <c r="M186" s="209">
        <f t="shared" si="19"/>
        <v>6.7963949843260192</v>
      </c>
      <c r="N186" s="209">
        <f t="shared" si="14"/>
        <v>4.7581818181818178</v>
      </c>
      <c r="O186" s="209">
        <f t="shared" si="20"/>
        <v>6.1263937304075231</v>
      </c>
      <c r="P186" s="209">
        <f t="shared" si="15"/>
        <v>4.3430318181818182</v>
      </c>
    </row>
    <row r="187" spans="1:16">
      <c r="A187" s="74" t="s">
        <v>216</v>
      </c>
      <c r="B187" s="74" t="s">
        <v>217</v>
      </c>
      <c r="C187" s="74" t="s">
        <v>151</v>
      </c>
      <c r="D187" s="75"/>
      <c r="E187" s="75"/>
      <c r="F187" s="75"/>
      <c r="G187" s="75">
        <v>120</v>
      </c>
      <c r="H187" s="75">
        <v>535.80999999999995</v>
      </c>
      <c r="I187" s="75">
        <v>504.11</v>
      </c>
      <c r="J187" s="207"/>
      <c r="K187" s="207"/>
      <c r="L187" s="207"/>
      <c r="M187" s="207"/>
      <c r="N187" s="209">
        <f t="shared" si="14"/>
        <v>4.4650833333333333</v>
      </c>
      <c r="O187" s="209"/>
      <c r="P187" s="209">
        <f t="shared" si="15"/>
        <v>4.2009166666666671</v>
      </c>
    </row>
    <row r="188" spans="1:16">
      <c r="A188" s="74" t="s">
        <v>218</v>
      </c>
      <c r="B188" s="74" t="s">
        <v>753</v>
      </c>
      <c r="C188" s="74" t="s">
        <v>97</v>
      </c>
      <c r="D188" s="75"/>
      <c r="E188" s="75"/>
      <c r="F188" s="75"/>
      <c r="G188" s="75">
        <v>122</v>
      </c>
      <c r="H188" s="75">
        <v>384.9</v>
      </c>
      <c r="I188" s="75">
        <v>361.9</v>
      </c>
      <c r="J188" s="207"/>
      <c r="K188" s="207"/>
      <c r="L188" s="207"/>
      <c r="M188" s="207"/>
      <c r="N188" s="209">
        <f t="shared" si="14"/>
        <v>3.1549180327868851</v>
      </c>
      <c r="O188" s="209"/>
      <c r="P188" s="209">
        <f t="shared" si="15"/>
        <v>2.9663934426229508</v>
      </c>
    </row>
    <row r="189" spans="1:16">
      <c r="A189" s="74" t="s">
        <v>220</v>
      </c>
      <c r="B189" s="74" t="s">
        <v>221</v>
      </c>
      <c r="C189" s="74" t="s">
        <v>133</v>
      </c>
      <c r="D189" s="75">
        <v>3709</v>
      </c>
      <c r="E189" s="75">
        <v>25867.599999999999</v>
      </c>
      <c r="F189" s="75">
        <v>23178.83</v>
      </c>
      <c r="G189" s="75">
        <v>4785</v>
      </c>
      <c r="H189" s="75">
        <v>29075.3</v>
      </c>
      <c r="I189" s="75">
        <v>26604.95</v>
      </c>
      <c r="J189" s="207">
        <f t="shared" si="16"/>
        <v>29.010514963602049</v>
      </c>
      <c r="K189" s="208">
        <f t="shared" si="17"/>
        <v>12.400454622771345</v>
      </c>
      <c r="L189" s="208">
        <f t="shared" si="18"/>
        <v>14.781246508128316</v>
      </c>
      <c r="M189" s="209">
        <f t="shared" si="19"/>
        <v>6.9742787813426794</v>
      </c>
      <c r="N189" s="209">
        <f t="shared" si="14"/>
        <v>6.0763427377220482</v>
      </c>
      <c r="O189" s="209">
        <f t="shared" si="20"/>
        <v>6.2493475330277706</v>
      </c>
      <c r="P189" s="209">
        <f t="shared" si="15"/>
        <v>5.5600731452455596</v>
      </c>
    </row>
    <row r="190" spans="1:16">
      <c r="A190" s="74" t="s">
        <v>220</v>
      </c>
      <c r="B190" s="74" t="s">
        <v>221</v>
      </c>
      <c r="C190" s="74" t="s">
        <v>62</v>
      </c>
      <c r="D190" s="75">
        <v>885</v>
      </c>
      <c r="E190" s="75">
        <v>6048</v>
      </c>
      <c r="F190" s="75">
        <v>5353.25</v>
      </c>
      <c r="G190" s="75">
        <v>2700</v>
      </c>
      <c r="H190" s="75">
        <v>17735.400000000001</v>
      </c>
      <c r="I190" s="75">
        <v>16130.12</v>
      </c>
      <c r="J190" s="207">
        <f t="shared" si="16"/>
        <v>205.08474576271186</v>
      </c>
      <c r="K190" s="208">
        <f t="shared" si="17"/>
        <v>193.24404761904765</v>
      </c>
      <c r="L190" s="208">
        <f t="shared" si="18"/>
        <v>201.31452855741838</v>
      </c>
      <c r="M190" s="209">
        <f t="shared" si="19"/>
        <v>6.8338983050847455</v>
      </c>
      <c r="N190" s="209">
        <f t="shared" si="14"/>
        <v>6.5686666666666671</v>
      </c>
      <c r="O190" s="209">
        <f t="shared" si="20"/>
        <v>6.0488700564971749</v>
      </c>
      <c r="P190" s="209">
        <f t="shared" si="15"/>
        <v>5.9741185185185186</v>
      </c>
    </row>
    <row r="191" spans="1:16">
      <c r="A191" s="74" t="s">
        <v>220</v>
      </c>
      <c r="B191" s="74" t="s">
        <v>221</v>
      </c>
      <c r="C191" s="74" t="s">
        <v>45</v>
      </c>
      <c r="D191" s="75">
        <v>12330</v>
      </c>
      <c r="E191" s="75">
        <v>69240</v>
      </c>
      <c r="F191" s="75">
        <v>61807.44</v>
      </c>
      <c r="G191" s="75">
        <v>6384</v>
      </c>
      <c r="H191" s="75">
        <v>35364</v>
      </c>
      <c r="I191" s="75">
        <v>31597.7</v>
      </c>
      <c r="J191" s="207">
        <f t="shared" si="16"/>
        <v>-48.223844282238446</v>
      </c>
      <c r="K191" s="208">
        <f t="shared" si="17"/>
        <v>-48.925476603119584</v>
      </c>
      <c r="L191" s="208">
        <f t="shared" si="18"/>
        <v>-48.877190189401148</v>
      </c>
      <c r="M191" s="209">
        <f t="shared" si="19"/>
        <v>5.6155717761557176</v>
      </c>
      <c r="N191" s="209">
        <f t="shared" si="14"/>
        <v>5.5394736842105265</v>
      </c>
      <c r="O191" s="209">
        <f t="shared" si="20"/>
        <v>5.0127688564476891</v>
      </c>
      <c r="P191" s="209">
        <f t="shared" si="15"/>
        <v>4.9495144110275691</v>
      </c>
    </row>
    <row r="192" spans="1:16">
      <c r="A192" s="74" t="s">
        <v>220</v>
      </c>
      <c r="B192" s="74" t="s">
        <v>221</v>
      </c>
      <c r="C192" s="74" t="s">
        <v>61</v>
      </c>
      <c r="D192" s="75"/>
      <c r="E192" s="75"/>
      <c r="F192" s="75"/>
      <c r="G192" s="75">
        <v>14610</v>
      </c>
      <c r="H192" s="75">
        <v>182478</v>
      </c>
      <c r="I192" s="75">
        <v>162810.45000000001</v>
      </c>
      <c r="J192" s="207"/>
      <c r="K192" s="207"/>
      <c r="L192" s="207"/>
      <c r="M192" s="207"/>
      <c r="N192" s="209">
        <f t="shared" si="14"/>
        <v>12.489938398357289</v>
      </c>
      <c r="O192" s="209"/>
      <c r="P192" s="209">
        <f t="shared" si="15"/>
        <v>11.143767967145791</v>
      </c>
    </row>
    <row r="193" spans="1:16">
      <c r="A193" s="74" t="s">
        <v>220</v>
      </c>
      <c r="B193" s="74" t="s">
        <v>221</v>
      </c>
      <c r="C193" s="74" t="s">
        <v>151</v>
      </c>
      <c r="D193" s="75">
        <v>10869</v>
      </c>
      <c r="E193" s="75">
        <v>61919.74</v>
      </c>
      <c r="F193" s="75">
        <v>55584.07</v>
      </c>
      <c r="G193" s="75">
        <v>10239</v>
      </c>
      <c r="H193" s="75">
        <v>52364.57</v>
      </c>
      <c r="I193" s="75">
        <v>48074.87</v>
      </c>
      <c r="J193" s="207">
        <f t="shared" si="16"/>
        <v>-5.7963014076731989</v>
      </c>
      <c r="K193" s="208">
        <f t="shared" si="17"/>
        <v>-15.431540894713056</v>
      </c>
      <c r="L193" s="208">
        <f t="shared" si="18"/>
        <v>-13.509626049333916</v>
      </c>
      <c r="M193" s="209">
        <f t="shared" si="19"/>
        <v>5.696912319440611</v>
      </c>
      <c r="N193" s="209">
        <f t="shared" si="14"/>
        <v>5.1142269752905554</v>
      </c>
      <c r="O193" s="209">
        <f t="shared" si="20"/>
        <v>5.1140003680191368</v>
      </c>
      <c r="P193" s="209">
        <f t="shared" si="15"/>
        <v>4.6952700459029204</v>
      </c>
    </row>
    <row r="194" spans="1:16">
      <c r="A194" s="74" t="s">
        <v>220</v>
      </c>
      <c r="B194" s="74" t="s">
        <v>221</v>
      </c>
      <c r="C194" s="74" t="s">
        <v>557</v>
      </c>
      <c r="D194" s="75"/>
      <c r="E194" s="75"/>
      <c r="F194" s="75"/>
      <c r="G194" s="75">
        <v>180.6</v>
      </c>
      <c r="H194" s="75">
        <v>1380.72</v>
      </c>
      <c r="I194" s="75">
        <v>1202.8800000000001</v>
      </c>
      <c r="J194" s="207"/>
      <c r="K194" s="207"/>
      <c r="L194" s="207"/>
      <c r="M194" s="207"/>
      <c r="N194" s="209">
        <f t="shared" si="14"/>
        <v>7.6451827242524919</v>
      </c>
      <c r="O194" s="209"/>
      <c r="P194" s="209">
        <f t="shared" si="15"/>
        <v>6.6604651162790702</v>
      </c>
    </row>
    <row r="195" spans="1:16">
      <c r="A195" s="74" t="s">
        <v>220</v>
      </c>
      <c r="B195" s="74" t="s">
        <v>221</v>
      </c>
      <c r="C195" s="74" t="s">
        <v>66</v>
      </c>
      <c r="D195" s="75"/>
      <c r="E195" s="75"/>
      <c r="F195" s="75"/>
      <c r="G195" s="75">
        <v>522.72</v>
      </c>
      <c r="H195" s="75">
        <v>3136.32</v>
      </c>
      <c r="I195" s="75">
        <v>2747.79</v>
      </c>
      <c r="J195" s="207"/>
      <c r="K195" s="207"/>
      <c r="L195" s="207"/>
      <c r="M195" s="207"/>
      <c r="N195" s="209">
        <f t="shared" si="14"/>
        <v>6</v>
      </c>
      <c r="O195" s="209"/>
      <c r="P195" s="209">
        <f t="shared" si="15"/>
        <v>5.2567148760330573</v>
      </c>
    </row>
    <row r="196" spans="1:16">
      <c r="A196" s="74" t="s">
        <v>220</v>
      </c>
      <c r="B196" s="74" t="s">
        <v>221</v>
      </c>
      <c r="C196" s="74" t="s">
        <v>82</v>
      </c>
      <c r="D196" s="75">
        <v>3072.6</v>
      </c>
      <c r="E196" s="75">
        <v>22087.85</v>
      </c>
      <c r="F196" s="75">
        <v>19738.560000000001</v>
      </c>
      <c r="G196" s="75"/>
      <c r="H196" s="75"/>
      <c r="I196" s="75"/>
      <c r="J196" s="207">
        <f t="shared" si="16"/>
        <v>-100</v>
      </c>
      <c r="K196" s="208">
        <f t="shared" si="17"/>
        <v>-100</v>
      </c>
      <c r="L196" s="208">
        <f t="shared" si="18"/>
        <v>-100</v>
      </c>
      <c r="M196" s="209">
        <f t="shared" si="19"/>
        <v>7.188651305083642</v>
      </c>
      <c r="N196" s="209"/>
      <c r="O196" s="209">
        <f t="shared" si="20"/>
        <v>6.4240578012107017</v>
      </c>
      <c r="P196" s="209"/>
    </row>
    <row r="197" spans="1:16">
      <c r="A197" s="74" t="s">
        <v>222</v>
      </c>
      <c r="B197" s="74" t="s">
        <v>223</v>
      </c>
      <c r="C197" s="74" t="s">
        <v>61</v>
      </c>
      <c r="D197" s="75">
        <v>300</v>
      </c>
      <c r="E197" s="75">
        <v>4236.6000000000004</v>
      </c>
      <c r="F197" s="75">
        <v>3802.9</v>
      </c>
      <c r="G197" s="75">
        <v>300</v>
      </c>
      <c r="H197" s="75">
        <v>4742.3999999999996</v>
      </c>
      <c r="I197" s="75">
        <v>4368.5200000000004</v>
      </c>
      <c r="J197" s="207">
        <f t="shared" si="16"/>
        <v>0</v>
      </c>
      <c r="K197" s="208">
        <f t="shared" si="17"/>
        <v>11.938818864183526</v>
      </c>
      <c r="L197" s="208">
        <f t="shared" si="18"/>
        <v>14.873386100081525</v>
      </c>
      <c r="M197" s="209">
        <f t="shared" si="19"/>
        <v>14.122000000000002</v>
      </c>
      <c r="N197" s="209">
        <f t="shared" si="14"/>
        <v>15.807999999999998</v>
      </c>
      <c r="O197" s="209">
        <f t="shared" si="20"/>
        <v>12.676333333333334</v>
      </c>
      <c r="P197" s="209">
        <f t="shared" si="15"/>
        <v>14.561733333333335</v>
      </c>
    </row>
    <row r="198" spans="1:16">
      <c r="A198" s="74" t="s">
        <v>680</v>
      </c>
      <c r="B198" s="74" t="s">
        <v>681</v>
      </c>
      <c r="C198" s="74" t="s">
        <v>121</v>
      </c>
      <c r="D198" s="75">
        <v>25.2</v>
      </c>
      <c r="E198" s="75">
        <v>228.69</v>
      </c>
      <c r="F198" s="75">
        <v>205.68</v>
      </c>
      <c r="G198" s="75">
        <v>8698</v>
      </c>
      <c r="H198" s="75">
        <v>36611.15</v>
      </c>
      <c r="I198" s="75">
        <v>31929.09</v>
      </c>
      <c r="J198" s="207">
        <f t="shared" ref="J198:J261" si="21">(G198-D198)*100/D198</f>
        <v>34415.87301587301</v>
      </c>
      <c r="K198" s="208">
        <f t="shared" ref="K198:K261" si="22">(H198-E198)*100/E198</f>
        <v>15909.073418164327</v>
      </c>
      <c r="L198" s="208">
        <f t="shared" ref="L198:L261" si="23">(I198-F198)*100/F198</f>
        <v>15423.672695449241</v>
      </c>
      <c r="M198" s="209">
        <f t="shared" ref="M198:M261" si="24">E198/D198</f>
        <v>9.0749999999999993</v>
      </c>
      <c r="N198" s="209">
        <f t="shared" ref="N198:N261" si="25">H198/G198</f>
        <v>4.2091457806392274</v>
      </c>
      <c r="O198" s="209">
        <f t="shared" ref="O198:O261" si="26">F198/D198</f>
        <v>8.1619047619047631</v>
      </c>
      <c r="P198" s="209">
        <f t="shared" ref="P198:P261" si="27">I198/G198</f>
        <v>3.6708542193607725</v>
      </c>
    </row>
    <row r="199" spans="1:16">
      <c r="A199" s="74" t="s">
        <v>680</v>
      </c>
      <c r="B199" s="74" t="s">
        <v>681</v>
      </c>
      <c r="C199" s="74" t="s">
        <v>91</v>
      </c>
      <c r="D199" s="75"/>
      <c r="E199" s="75"/>
      <c r="F199" s="75"/>
      <c r="G199" s="75">
        <v>7.2</v>
      </c>
      <c r="H199" s="75">
        <v>65.34</v>
      </c>
      <c r="I199" s="75">
        <v>60.93</v>
      </c>
      <c r="J199" s="207"/>
      <c r="K199" s="207"/>
      <c r="L199" s="207"/>
      <c r="M199" s="207"/>
      <c r="N199" s="209">
        <f t="shared" si="25"/>
        <v>9.0750000000000011</v>
      </c>
      <c r="O199" s="209"/>
      <c r="P199" s="209">
        <f t="shared" si="27"/>
        <v>8.4625000000000004</v>
      </c>
    </row>
    <row r="200" spans="1:16">
      <c r="A200" s="74" t="s">
        <v>680</v>
      </c>
      <c r="B200" s="74" t="s">
        <v>681</v>
      </c>
      <c r="C200" s="74" t="s">
        <v>45</v>
      </c>
      <c r="D200" s="75">
        <v>8072</v>
      </c>
      <c r="E200" s="75">
        <v>51205.7</v>
      </c>
      <c r="F200" s="75">
        <v>46068.57</v>
      </c>
      <c r="G200" s="75">
        <v>7294</v>
      </c>
      <c r="H200" s="75">
        <v>24867.200000000001</v>
      </c>
      <c r="I200" s="75">
        <v>23122.92</v>
      </c>
      <c r="J200" s="207">
        <f t="shared" si="21"/>
        <v>-9.6382556987115962</v>
      </c>
      <c r="K200" s="208">
        <f t="shared" si="22"/>
        <v>-51.436656465979368</v>
      </c>
      <c r="L200" s="208">
        <f t="shared" si="23"/>
        <v>-49.80760201586461</v>
      </c>
      <c r="M200" s="209">
        <f t="shared" si="24"/>
        <v>6.3436199207135777</v>
      </c>
      <c r="N200" s="209">
        <f t="shared" si="25"/>
        <v>3.4092678914176036</v>
      </c>
      <c r="O200" s="209">
        <f t="shared" si="26"/>
        <v>5.70720639246779</v>
      </c>
      <c r="P200" s="209">
        <f t="shared" si="27"/>
        <v>3.1701288730463393</v>
      </c>
    </row>
    <row r="201" spans="1:16">
      <c r="A201" s="74" t="s">
        <v>680</v>
      </c>
      <c r="B201" s="74" t="s">
        <v>681</v>
      </c>
      <c r="C201" s="74" t="s">
        <v>61</v>
      </c>
      <c r="D201" s="75">
        <v>976</v>
      </c>
      <c r="E201" s="75">
        <v>6734.4</v>
      </c>
      <c r="F201" s="75">
        <v>6037.46</v>
      </c>
      <c r="G201" s="75"/>
      <c r="H201" s="75"/>
      <c r="I201" s="75"/>
      <c r="J201" s="207">
        <f t="shared" si="21"/>
        <v>-100</v>
      </c>
      <c r="K201" s="208">
        <f t="shared" si="22"/>
        <v>-100</v>
      </c>
      <c r="L201" s="208">
        <f t="shared" si="23"/>
        <v>-100</v>
      </c>
      <c r="M201" s="209">
        <f t="shared" si="24"/>
        <v>6.8999999999999995</v>
      </c>
      <c r="N201" s="209"/>
      <c r="O201" s="209">
        <f t="shared" si="26"/>
        <v>6.1859221311475414</v>
      </c>
      <c r="P201" s="209"/>
    </row>
    <row r="202" spans="1:16">
      <c r="A202" s="74" t="s">
        <v>680</v>
      </c>
      <c r="B202" s="74" t="s">
        <v>681</v>
      </c>
      <c r="C202" s="74" t="s">
        <v>151</v>
      </c>
      <c r="D202" s="75">
        <v>205.2</v>
      </c>
      <c r="E202" s="75">
        <v>962.48</v>
      </c>
      <c r="F202" s="75">
        <v>847.28</v>
      </c>
      <c r="G202" s="75">
        <v>1760</v>
      </c>
      <c r="H202" s="75">
        <v>5984.33</v>
      </c>
      <c r="I202" s="75">
        <v>5423.13</v>
      </c>
      <c r="J202" s="207">
        <f t="shared" si="21"/>
        <v>757.69980506822617</v>
      </c>
      <c r="K202" s="208">
        <f t="shared" si="22"/>
        <v>521.76149114786801</v>
      </c>
      <c r="L202" s="208">
        <f t="shared" si="23"/>
        <v>540.06349730903605</v>
      </c>
      <c r="M202" s="209">
        <f t="shared" si="24"/>
        <v>4.6904483430799226</v>
      </c>
      <c r="N202" s="209">
        <f t="shared" si="25"/>
        <v>3.4001874999999999</v>
      </c>
      <c r="O202" s="209">
        <f t="shared" si="26"/>
        <v>4.129044834307992</v>
      </c>
      <c r="P202" s="209">
        <f t="shared" si="27"/>
        <v>3.0813238636363636</v>
      </c>
    </row>
    <row r="203" spans="1:16">
      <c r="A203" s="74" t="s">
        <v>680</v>
      </c>
      <c r="B203" s="74" t="s">
        <v>681</v>
      </c>
      <c r="C203" s="74" t="s">
        <v>178</v>
      </c>
      <c r="D203" s="75">
        <v>1328</v>
      </c>
      <c r="E203" s="75">
        <v>11155.2</v>
      </c>
      <c r="F203" s="75">
        <v>10028.69</v>
      </c>
      <c r="G203" s="75">
        <v>1200</v>
      </c>
      <c r="H203" s="75">
        <v>10080</v>
      </c>
      <c r="I203" s="75">
        <v>9229.77</v>
      </c>
      <c r="J203" s="207">
        <f t="shared" si="21"/>
        <v>-9.6385542168674707</v>
      </c>
      <c r="K203" s="208">
        <f t="shared" si="22"/>
        <v>-9.638554216867476</v>
      </c>
      <c r="L203" s="208">
        <f t="shared" si="23"/>
        <v>-7.9663445574646339</v>
      </c>
      <c r="M203" s="209">
        <f t="shared" si="24"/>
        <v>8.4</v>
      </c>
      <c r="N203" s="209">
        <f t="shared" si="25"/>
        <v>8.4</v>
      </c>
      <c r="O203" s="209">
        <f t="shared" si="26"/>
        <v>7.5517243975903616</v>
      </c>
      <c r="P203" s="209">
        <f t="shared" si="27"/>
        <v>7.6914750000000005</v>
      </c>
    </row>
    <row r="204" spans="1:16">
      <c r="A204" s="74" t="s">
        <v>661</v>
      </c>
      <c r="B204" s="74" t="s">
        <v>225</v>
      </c>
      <c r="C204" s="74" t="s">
        <v>133</v>
      </c>
      <c r="D204" s="75">
        <v>26048.16</v>
      </c>
      <c r="E204" s="75">
        <v>61805.52</v>
      </c>
      <c r="F204" s="75">
        <v>55526.66</v>
      </c>
      <c r="G204" s="75">
        <v>22184.16</v>
      </c>
      <c r="H204" s="75">
        <v>45660.6</v>
      </c>
      <c r="I204" s="75">
        <v>41797.18</v>
      </c>
      <c r="J204" s="207">
        <f t="shared" si="21"/>
        <v>-14.834061215840197</v>
      </c>
      <c r="K204" s="208">
        <f t="shared" si="22"/>
        <v>-26.122132780373011</v>
      </c>
      <c r="L204" s="208">
        <f t="shared" si="23"/>
        <v>-24.725924447823804</v>
      </c>
      <c r="M204" s="209">
        <f t="shared" si="24"/>
        <v>2.3727403394328044</v>
      </c>
      <c r="N204" s="209">
        <f t="shared" si="25"/>
        <v>2.05825237466733</v>
      </c>
      <c r="O204" s="209">
        <f t="shared" si="26"/>
        <v>2.1316922193352621</v>
      </c>
      <c r="P204" s="209">
        <f t="shared" si="27"/>
        <v>1.8841001867999509</v>
      </c>
    </row>
    <row r="205" spans="1:16">
      <c r="A205" s="74" t="s">
        <v>661</v>
      </c>
      <c r="B205" s="74" t="s">
        <v>225</v>
      </c>
      <c r="C205" s="74" t="s">
        <v>59</v>
      </c>
      <c r="D205" s="75">
        <v>6680.4</v>
      </c>
      <c r="E205" s="75">
        <v>17823.48</v>
      </c>
      <c r="F205" s="75">
        <v>16357.74</v>
      </c>
      <c r="G205" s="75">
        <v>8490</v>
      </c>
      <c r="H205" s="75">
        <v>23890</v>
      </c>
      <c r="I205" s="75">
        <v>22382.29</v>
      </c>
      <c r="J205" s="207">
        <f t="shared" si="21"/>
        <v>27.088198311478362</v>
      </c>
      <c r="K205" s="208">
        <f t="shared" si="22"/>
        <v>34.036675217185419</v>
      </c>
      <c r="L205" s="208">
        <f t="shared" si="23"/>
        <v>36.829965508682747</v>
      </c>
      <c r="M205" s="209">
        <f t="shared" si="24"/>
        <v>2.6680258667145682</v>
      </c>
      <c r="N205" s="209">
        <f t="shared" si="25"/>
        <v>2.8138987043580683</v>
      </c>
      <c r="O205" s="209">
        <f t="shared" si="26"/>
        <v>2.4486168492904619</v>
      </c>
      <c r="P205" s="209">
        <f t="shared" si="27"/>
        <v>2.6363121319199059</v>
      </c>
    </row>
    <row r="206" spans="1:16">
      <c r="A206" s="74" t="s">
        <v>661</v>
      </c>
      <c r="B206" s="74" t="s">
        <v>225</v>
      </c>
      <c r="C206" s="74" t="s">
        <v>134</v>
      </c>
      <c r="D206" s="75">
        <v>318</v>
      </c>
      <c r="E206" s="75">
        <v>1474.44</v>
      </c>
      <c r="F206" s="75">
        <v>1316.94</v>
      </c>
      <c r="G206" s="75">
        <v>3840</v>
      </c>
      <c r="H206" s="75">
        <v>12660</v>
      </c>
      <c r="I206" s="75">
        <v>11348.69</v>
      </c>
      <c r="J206" s="207">
        <f t="shared" si="21"/>
        <v>1107.5471698113208</v>
      </c>
      <c r="K206" s="208">
        <f t="shared" si="22"/>
        <v>758.63107349230893</v>
      </c>
      <c r="L206" s="208">
        <f t="shared" si="23"/>
        <v>761.74692848573204</v>
      </c>
      <c r="M206" s="209">
        <f t="shared" si="24"/>
        <v>4.6366037735849055</v>
      </c>
      <c r="N206" s="209">
        <f t="shared" si="25"/>
        <v>3.296875</v>
      </c>
      <c r="O206" s="209">
        <f t="shared" si="26"/>
        <v>4.1413207547169817</v>
      </c>
      <c r="P206" s="209">
        <f t="shared" si="27"/>
        <v>2.9553880208333334</v>
      </c>
    </row>
    <row r="207" spans="1:16">
      <c r="A207" s="74" t="s">
        <v>661</v>
      </c>
      <c r="B207" s="74" t="s">
        <v>225</v>
      </c>
      <c r="C207" s="74" t="s">
        <v>62</v>
      </c>
      <c r="D207" s="75">
        <v>4758</v>
      </c>
      <c r="E207" s="75">
        <v>14922</v>
      </c>
      <c r="F207" s="75">
        <v>13393.42</v>
      </c>
      <c r="G207" s="75">
        <v>1524</v>
      </c>
      <c r="H207" s="75">
        <v>4587</v>
      </c>
      <c r="I207" s="75">
        <v>4188.42</v>
      </c>
      <c r="J207" s="207">
        <f t="shared" si="21"/>
        <v>-67.969735182849931</v>
      </c>
      <c r="K207" s="208">
        <f t="shared" si="22"/>
        <v>-69.260152794531564</v>
      </c>
      <c r="L207" s="208">
        <f t="shared" si="23"/>
        <v>-68.727778267238691</v>
      </c>
      <c r="M207" s="209">
        <f t="shared" si="24"/>
        <v>3.1361916771752836</v>
      </c>
      <c r="N207" s="209">
        <f t="shared" si="25"/>
        <v>3.0098425196850394</v>
      </c>
      <c r="O207" s="209">
        <f t="shared" si="26"/>
        <v>2.814926439680538</v>
      </c>
      <c r="P207" s="209">
        <f t="shared" si="27"/>
        <v>2.7483070866141732</v>
      </c>
    </row>
    <row r="208" spans="1:16">
      <c r="A208" s="74" t="s">
        <v>661</v>
      </c>
      <c r="B208" s="74" t="s">
        <v>225</v>
      </c>
      <c r="C208" s="74" t="s">
        <v>121</v>
      </c>
      <c r="D208" s="75">
        <v>494.5</v>
      </c>
      <c r="E208" s="75">
        <v>2141.6</v>
      </c>
      <c r="F208" s="75">
        <v>1928.77</v>
      </c>
      <c r="G208" s="75">
        <v>3979.5</v>
      </c>
      <c r="H208" s="75">
        <v>11636.2</v>
      </c>
      <c r="I208" s="75">
        <v>10394.48</v>
      </c>
      <c r="J208" s="207">
        <f t="shared" si="21"/>
        <v>704.7522750252781</v>
      </c>
      <c r="K208" s="208">
        <f t="shared" si="22"/>
        <v>443.34142697048935</v>
      </c>
      <c r="L208" s="208">
        <f t="shared" si="23"/>
        <v>438.91754848945175</v>
      </c>
      <c r="M208" s="209">
        <f t="shared" si="24"/>
        <v>4.3308392315470172</v>
      </c>
      <c r="N208" s="209">
        <f t="shared" si="25"/>
        <v>2.9240356828747331</v>
      </c>
      <c r="O208" s="209">
        <f t="shared" si="26"/>
        <v>3.9004448938321539</v>
      </c>
      <c r="P208" s="209">
        <f t="shared" si="27"/>
        <v>2.6120065334841058</v>
      </c>
    </row>
    <row r="209" spans="1:16">
      <c r="A209" s="74" t="s">
        <v>661</v>
      </c>
      <c r="B209" s="74" t="s">
        <v>225</v>
      </c>
      <c r="C209" s="74" t="s">
        <v>91</v>
      </c>
      <c r="D209" s="75"/>
      <c r="E209" s="75"/>
      <c r="F209" s="75"/>
      <c r="G209" s="75">
        <v>18.899999999999999</v>
      </c>
      <c r="H209" s="75">
        <v>76.8</v>
      </c>
      <c r="I209" s="75">
        <v>71.62</v>
      </c>
      <c r="J209" s="207"/>
      <c r="K209" s="207"/>
      <c r="L209" s="207"/>
      <c r="M209" s="207"/>
      <c r="N209" s="209">
        <f t="shared" si="25"/>
        <v>4.0634920634920633</v>
      </c>
      <c r="O209" s="209"/>
      <c r="P209" s="209">
        <f t="shared" si="27"/>
        <v>3.78941798941799</v>
      </c>
    </row>
    <row r="210" spans="1:16">
      <c r="A210" s="74" t="s">
        <v>661</v>
      </c>
      <c r="B210" s="74" t="s">
        <v>225</v>
      </c>
      <c r="C210" s="74" t="s">
        <v>45</v>
      </c>
      <c r="D210" s="75">
        <v>47784.800000000003</v>
      </c>
      <c r="E210" s="75">
        <v>132081.96</v>
      </c>
      <c r="F210" s="75">
        <v>118505.64</v>
      </c>
      <c r="G210" s="75">
        <v>145227.6</v>
      </c>
      <c r="H210" s="75">
        <v>334002.84000000003</v>
      </c>
      <c r="I210" s="75">
        <v>305688.08</v>
      </c>
      <c r="J210" s="207">
        <f t="shared" si="21"/>
        <v>203.92007500292979</v>
      </c>
      <c r="K210" s="208">
        <f t="shared" si="22"/>
        <v>152.87544188472071</v>
      </c>
      <c r="L210" s="208">
        <f t="shared" si="23"/>
        <v>157.95234724693273</v>
      </c>
      <c r="M210" s="209">
        <f t="shared" si="24"/>
        <v>2.7640998811337494</v>
      </c>
      <c r="N210" s="209">
        <f t="shared" si="25"/>
        <v>2.2998578782545467</v>
      </c>
      <c r="O210" s="209">
        <f t="shared" si="26"/>
        <v>2.4799861043679159</v>
      </c>
      <c r="P210" s="209">
        <f t="shared" si="27"/>
        <v>2.1048897041609171</v>
      </c>
    </row>
    <row r="211" spans="1:16">
      <c r="A211" s="74" t="s">
        <v>661</v>
      </c>
      <c r="B211" s="74" t="s">
        <v>225</v>
      </c>
      <c r="C211" s="74" t="s">
        <v>46</v>
      </c>
      <c r="D211" s="75"/>
      <c r="E211" s="75"/>
      <c r="F211" s="75"/>
      <c r="G211" s="75">
        <v>2.4</v>
      </c>
      <c r="H211" s="75">
        <v>9.84</v>
      </c>
      <c r="I211" s="75">
        <v>8.8000000000000007</v>
      </c>
      <c r="J211" s="207"/>
      <c r="K211" s="207"/>
      <c r="L211" s="207"/>
      <c r="M211" s="207"/>
      <c r="N211" s="209">
        <f t="shared" si="25"/>
        <v>4.1000000000000005</v>
      </c>
      <c r="O211" s="209"/>
      <c r="P211" s="209">
        <f t="shared" si="27"/>
        <v>3.666666666666667</v>
      </c>
    </row>
    <row r="212" spans="1:16">
      <c r="A212" s="74" t="s">
        <v>661</v>
      </c>
      <c r="B212" s="74" t="s">
        <v>225</v>
      </c>
      <c r="C212" s="74" t="s">
        <v>61</v>
      </c>
      <c r="D212" s="75">
        <v>9447</v>
      </c>
      <c r="E212" s="75">
        <v>30627.25</v>
      </c>
      <c r="F212" s="75">
        <v>27313.09</v>
      </c>
      <c r="G212" s="75">
        <v>2078.4</v>
      </c>
      <c r="H212" s="75">
        <v>7350</v>
      </c>
      <c r="I212" s="75">
        <v>6740.27</v>
      </c>
      <c r="J212" s="207">
        <f t="shared" si="21"/>
        <v>-77.999364877738969</v>
      </c>
      <c r="K212" s="208">
        <f t="shared" si="22"/>
        <v>-76.001763135769622</v>
      </c>
      <c r="L212" s="208">
        <f t="shared" si="23"/>
        <v>-75.322198989568733</v>
      </c>
      <c r="M212" s="209">
        <f t="shared" si="24"/>
        <v>3.242008044881973</v>
      </c>
      <c r="N212" s="209">
        <f t="shared" si="25"/>
        <v>3.5363741339491916</v>
      </c>
      <c r="O212" s="209">
        <f t="shared" si="26"/>
        <v>2.8911919127765429</v>
      </c>
      <c r="P212" s="209">
        <f t="shared" si="27"/>
        <v>3.2430090454195537</v>
      </c>
    </row>
    <row r="213" spans="1:16">
      <c r="A213" s="74" t="s">
        <v>661</v>
      </c>
      <c r="B213" s="74" t="s">
        <v>225</v>
      </c>
      <c r="C213" s="74" t="s">
        <v>151</v>
      </c>
      <c r="D213" s="75">
        <v>10386.200000000001</v>
      </c>
      <c r="E213" s="75">
        <v>28733.27</v>
      </c>
      <c r="F213" s="75">
        <v>25661.32</v>
      </c>
      <c r="G213" s="75">
        <v>16573.57</v>
      </c>
      <c r="H213" s="75">
        <v>38617.839999999997</v>
      </c>
      <c r="I213" s="75">
        <v>34943.660000000003</v>
      </c>
      <c r="J213" s="207">
        <f t="shared" si="21"/>
        <v>59.572991084323412</v>
      </c>
      <c r="K213" s="208">
        <f t="shared" si="22"/>
        <v>34.401131510614682</v>
      </c>
      <c r="L213" s="208">
        <f t="shared" si="23"/>
        <v>36.172496192713403</v>
      </c>
      <c r="M213" s="209">
        <f t="shared" si="24"/>
        <v>2.7664853363116442</v>
      </c>
      <c r="N213" s="209">
        <f t="shared" si="25"/>
        <v>2.3300857932237893</v>
      </c>
      <c r="O213" s="209">
        <f t="shared" si="26"/>
        <v>2.4707130615624577</v>
      </c>
      <c r="P213" s="209">
        <f t="shared" si="27"/>
        <v>2.1083966821873625</v>
      </c>
    </row>
    <row r="214" spans="1:16">
      <c r="A214" s="74" t="s">
        <v>661</v>
      </c>
      <c r="B214" s="74" t="s">
        <v>225</v>
      </c>
      <c r="C214" s="74" t="s">
        <v>49</v>
      </c>
      <c r="D214" s="75">
        <v>19130.400000000001</v>
      </c>
      <c r="E214" s="75">
        <v>50516.36</v>
      </c>
      <c r="F214" s="75">
        <v>45564.58</v>
      </c>
      <c r="G214" s="75">
        <v>10344</v>
      </c>
      <c r="H214" s="75">
        <v>39650.01</v>
      </c>
      <c r="I214" s="75">
        <v>35636.300000000003</v>
      </c>
      <c r="J214" s="207">
        <f t="shared" si="21"/>
        <v>-45.928992598168364</v>
      </c>
      <c r="K214" s="208">
        <f t="shared" si="22"/>
        <v>-21.510556184174785</v>
      </c>
      <c r="L214" s="208">
        <f t="shared" si="23"/>
        <v>-21.78946892520462</v>
      </c>
      <c r="M214" s="209">
        <f t="shared" si="24"/>
        <v>2.6406327102412912</v>
      </c>
      <c r="N214" s="209">
        <f t="shared" si="25"/>
        <v>3.8331409512761021</v>
      </c>
      <c r="O214" s="209">
        <f t="shared" si="26"/>
        <v>2.3817891941621712</v>
      </c>
      <c r="P214" s="209">
        <f t="shared" si="27"/>
        <v>3.4451179427687553</v>
      </c>
    </row>
    <row r="215" spans="1:16">
      <c r="A215" s="74" t="s">
        <v>661</v>
      </c>
      <c r="B215" s="74" t="s">
        <v>225</v>
      </c>
      <c r="C215" s="74" t="s">
        <v>585</v>
      </c>
      <c r="D215" s="75">
        <v>312</v>
      </c>
      <c r="E215" s="75">
        <v>1129.42</v>
      </c>
      <c r="F215" s="75">
        <v>1022.72</v>
      </c>
      <c r="G215" s="75"/>
      <c r="H215" s="75"/>
      <c r="I215" s="75"/>
      <c r="J215" s="207">
        <f t="shared" si="21"/>
        <v>-100</v>
      </c>
      <c r="K215" s="208">
        <f t="shared" si="22"/>
        <v>-100</v>
      </c>
      <c r="L215" s="208">
        <f t="shared" si="23"/>
        <v>-100</v>
      </c>
      <c r="M215" s="209">
        <f t="shared" si="24"/>
        <v>3.6199358974358975</v>
      </c>
      <c r="N215" s="209"/>
      <c r="O215" s="209">
        <f t="shared" si="26"/>
        <v>3.2779487179487181</v>
      </c>
      <c r="P215" s="209"/>
    </row>
    <row r="216" spans="1:16">
      <c r="A216" s="74" t="s">
        <v>661</v>
      </c>
      <c r="B216" s="74" t="s">
        <v>225</v>
      </c>
      <c r="C216" s="74" t="s">
        <v>68</v>
      </c>
      <c r="D216" s="75"/>
      <c r="E216" s="75"/>
      <c r="F216" s="75"/>
      <c r="G216" s="75">
        <v>23976</v>
      </c>
      <c r="H216" s="75">
        <v>57942</v>
      </c>
      <c r="I216" s="75">
        <v>50097.65</v>
      </c>
      <c r="J216" s="207"/>
      <c r="K216" s="207"/>
      <c r="L216" s="207"/>
      <c r="M216" s="207"/>
      <c r="N216" s="209">
        <f t="shared" si="25"/>
        <v>2.4166666666666665</v>
      </c>
      <c r="O216" s="209"/>
      <c r="P216" s="209">
        <f t="shared" si="27"/>
        <v>2.0894915749082417</v>
      </c>
    </row>
    <row r="217" spans="1:16">
      <c r="A217" s="74" t="s">
        <v>661</v>
      </c>
      <c r="B217" s="74" t="s">
        <v>225</v>
      </c>
      <c r="C217" s="74" t="s">
        <v>178</v>
      </c>
      <c r="D217" s="75">
        <v>4357.2</v>
      </c>
      <c r="E217" s="75">
        <v>17048.64</v>
      </c>
      <c r="F217" s="75">
        <v>15214.16</v>
      </c>
      <c r="G217" s="75">
        <v>4278</v>
      </c>
      <c r="H217" s="75">
        <v>16725.599999999999</v>
      </c>
      <c r="I217" s="75">
        <v>15092.79</v>
      </c>
      <c r="J217" s="207">
        <f t="shared" si="21"/>
        <v>-1.8176810795923948</v>
      </c>
      <c r="K217" s="208">
        <f t="shared" si="22"/>
        <v>-1.8948138971789004</v>
      </c>
      <c r="L217" s="208">
        <f t="shared" si="23"/>
        <v>-0.79774368088674619</v>
      </c>
      <c r="M217" s="209">
        <f t="shared" si="24"/>
        <v>3.9127513081795651</v>
      </c>
      <c r="N217" s="209">
        <f t="shared" si="25"/>
        <v>3.9096774193548383</v>
      </c>
      <c r="O217" s="209">
        <f t="shared" si="26"/>
        <v>3.4917286330671073</v>
      </c>
      <c r="P217" s="209">
        <f t="shared" si="27"/>
        <v>3.5280014025245445</v>
      </c>
    </row>
    <row r="218" spans="1:16">
      <c r="A218" s="74" t="s">
        <v>661</v>
      </c>
      <c r="B218" s="74" t="s">
        <v>225</v>
      </c>
      <c r="C218" s="74" t="s">
        <v>48</v>
      </c>
      <c r="D218" s="75">
        <v>381361.8</v>
      </c>
      <c r="E218" s="75">
        <v>990099.85</v>
      </c>
      <c r="F218" s="75">
        <v>887131.88</v>
      </c>
      <c r="G218" s="75">
        <v>464532</v>
      </c>
      <c r="H218" s="75">
        <v>1203351.52</v>
      </c>
      <c r="I218" s="75">
        <v>1098432.25</v>
      </c>
      <c r="J218" s="207">
        <f t="shared" si="21"/>
        <v>21.808739102867673</v>
      </c>
      <c r="K218" s="208">
        <f t="shared" si="22"/>
        <v>21.538400394667271</v>
      </c>
      <c r="L218" s="208">
        <f t="shared" si="23"/>
        <v>23.81837185244656</v>
      </c>
      <c r="M218" s="209">
        <f t="shared" si="24"/>
        <v>2.5962218816882028</v>
      </c>
      <c r="N218" s="209">
        <f t="shared" si="25"/>
        <v>2.5904599037310669</v>
      </c>
      <c r="O218" s="209">
        <f t="shared" si="26"/>
        <v>2.3262211369885502</v>
      </c>
      <c r="P218" s="209">
        <f t="shared" si="27"/>
        <v>2.3645997477030645</v>
      </c>
    </row>
    <row r="219" spans="1:16">
      <c r="A219" s="74" t="s">
        <v>661</v>
      </c>
      <c r="B219" s="74" t="s">
        <v>225</v>
      </c>
      <c r="C219" s="74" t="s">
        <v>82</v>
      </c>
      <c r="D219" s="75">
        <v>5145</v>
      </c>
      <c r="E219" s="75">
        <v>16446</v>
      </c>
      <c r="F219" s="75">
        <v>14492.7</v>
      </c>
      <c r="G219" s="75"/>
      <c r="H219" s="75"/>
      <c r="I219" s="75"/>
      <c r="J219" s="207">
        <f t="shared" si="21"/>
        <v>-100</v>
      </c>
      <c r="K219" s="208">
        <f t="shared" si="22"/>
        <v>-100</v>
      </c>
      <c r="L219" s="208">
        <f t="shared" si="23"/>
        <v>-100</v>
      </c>
      <c r="M219" s="209">
        <f t="shared" si="24"/>
        <v>3.1965014577259474</v>
      </c>
      <c r="N219" s="209"/>
      <c r="O219" s="209">
        <f t="shared" si="26"/>
        <v>2.8168513119533527</v>
      </c>
      <c r="P219" s="209"/>
    </row>
    <row r="220" spans="1:16">
      <c r="A220" s="74" t="s">
        <v>662</v>
      </c>
      <c r="B220" s="74" t="s">
        <v>663</v>
      </c>
      <c r="C220" s="74" t="s">
        <v>45</v>
      </c>
      <c r="D220" s="75">
        <v>300</v>
      </c>
      <c r="E220" s="75">
        <v>450</v>
      </c>
      <c r="F220" s="75">
        <v>405.79</v>
      </c>
      <c r="G220" s="75"/>
      <c r="H220" s="75"/>
      <c r="I220" s="75"/>
      <c r="J220" s="207">
        <f t="shared" si="21"/>
        <v>-100</v>
      </c>
      <c r="K220" s="208">
        <f t="shared" si="22"/>
        <v>-100</v>
      </c>
      <c r="L220" s="208">
        <f t="shared" si="23"/>
        <v>-100</v>
      </c>
      <c r="M220" s="209">
        <f t="shared" si="24"/>
        <v>1.5</v>
      </c>
      <c r="N220" s="209"/>
      <c r="O220" s="209">
        <f t="shared" si="26"/>
        <v>1.3526333333333334</v>
      </c>
      <c r="P220" s="209"/>
    </row>
    <row r="221" spans="1:16">
      <c r="A221" s="74" t="s">
        <v>662</v>
      </c>
      <c r="B221" s="74" t="s">
        <v>663</v>
      </c>
      <c r="C221" s="74" t="s">
        <v>151</v>
      </c>
      <c r="D221" s="75"/>
      <c r="E221" s="75"/>
      <c r="F221" s="75"/>
      <c r="G221" s="75">
        <v>227.88</v>
      </c>
      <c r="H221" s="75">
        <v>432.23</v>
      </c>
      <c r="I221" s="75">
        <v>392.98</v>
      </c>
      <c r="J221" s="207"/>
      <c r="K221" s="207"/>
      <c r="L221" s="207"/>
      <c r="M221" s="207"/>
      <c r="N221" s="209">
        <f t="shared" si="25"/>
        <v>1.8967439002984028</v>
      </c>
      <c r="O221" s="209"/>
      <c r="P221" s="209">
        <f t="shared" si="27"/>
        <v>1.7245041249780588</v>
      </c>
    </row>
    <row r="222" spans="1:16">
      <c r="A222" s="74" t="s">
        <v>664</v>
      </c>
      <c r="B222" s="74" t="s">
        <v>665</v>
      </c>
      <c r="C222" s="74" t="s">
        <v>134</v>
      </c>
      <c r="D222" s="75">
        <v>1200</v>
      </c>
      <c r="E222" s="75">
        <v>6672</v>
      </c>
      <c r="F222" s="75">
        <v>6137.09</v>
      </c>
      <c r="G222" s="75"/>
      <c r="H222" s="75"/>
      <c r="I222" s="75"/>
      <c r="J222" s="207">
        <f t="shared" si="21"/>
        <v>-100</v>
      </c>
      <c r="K222" s="208">
        <f t="shared" si="22"/>
        <v>-100</v>
      </c>
      <c r="L222" s="208">
        <f t="shared" si="23"/>
        <v>-100</v>
      </c>
      <c r="M222" s="209">
        <f t="shared" si="24"/>
        <v>5.56</v>
      </c>
      <c r="N222" s="209"/>
      <c r="O222" s="209">
        <f t="shared" si="26"/>
        <v>5.1142416666666666</v>
      </c>
      <c r="P222" s="209"/>
    </row>
    <row r="223" spans="1:16">
      <c r="A223" s="74" t="s">
        <v>664</v>
      </c>
      <c r="B223" s="74" t="s">
        <v>665</v>
      </c>
      <c r="C223" s="74" t="s">
        <v>45</v>
      </c>
      <c r="D223" s="75">
        <v>1890</v>
      </c>
      <c r="E223" s="75">
        <v>5880</v>
      </c>
      <c r="F223" s="75">
        <v>5302.27</v>
      </c>
      <c r="G223" s="75">
        <v>1320</v>
      </c>
      <c r="H223" s="75">
        <v>3960</v>
      </c>
      <c r="I223" s="75">
        <v>3753.15</v>
      </c>
      <c r="J223" s="207">
        <f t="shared" si="21"/>
        <v>-30.158730158730158</v>
      </c>
      <c r="K223" s="208">
        <f t="shared" si="22"/>
        <v>-32.653061224489797</v>
      </c>
      <c r="L223" s="208">
        <f t="shared" si="23"/>
        <v>-29.21616590630051</v>
      </c>
      <c r="M223" s="209">
        <f t="shared" si="24"/>
        <v>3.1111111111111112</v>
      </c>
      <c r="N223" s="209">
        <f t="shared" si="25"/>
        <v>3</v>
      </c>
      <c r="O223" s="209">
        <f t="shared" si="26"/>
        <v>2.8054338624338628</v>
      </c>
      <c r="P223" s="209">
        <f t="shared" si="27"/>
        <v>2.8432954545454545</v>
      </c>
    </row>
    <row r="224" spans="1:16">
      <c r="A224" s="74" t="s">
        <v>664</v>
      </c>
      <c r="B224" s="74" t="s">
        <v>665</v>
      </c>
      <c r="C224" s="74" t="s">
        <v>151</v>
      </c>
      <c r="D224" s="75"/>
      <c r="E224" s="75"/>
      <c r="F224" s="75"/>
      <c r="G224" s="75">
        <v>20.420000000000002</v>
      </c>
      <c r="H224" s="75">
        <v>129.43</v>
      </c>
      <c r="I224" s="75">
        <v>120.7</v>
      </c>
      <c r="J224" s="207"/>
      <c r="K224" s="207"/>
      <c r="L224" s="207"/>
      <c r="M224" s="207"/>
      <c r="N224" s="209">
        <f t="shared" si="25"/>
        <v>6.3383937316356516</v>
      </c>
      <c r="O224" s="209"/>
      <c r="P224" s="209">
        <f t="shared" si="27"/>
        <v>5.9108716944172377</v>
      </c>
    </row>
    <row r="225" spans="1:16">
      <c r="A225" s="74" t="s">
        <v>568</v>
      </c>
      <c r="B225" s="74" t="s">
        <v>569</v>
      </c>
      <c r="C225" s="74" t="s">
        <v>45</v>
      </c>
      <c r="D225" s="75"/>
      <c r="E225" s="75"/>
      <c r="F225" s="75"/>
      <c r="G225" s="75">
        <v>144</v>
      </c>
      <c r="H225" s="75">
        <v>672</v>
      </c>
      <c r="I225" s="75">
        <v>576.91</v>
      </c>
      <c r="J225" s="207"/>
      <c r="K225" s="207"/>
      <c r="L225" s="207"/>
      <c r="M225" s="207"/>
      <c r="N225" s="209">
        <f t="shared" si="25"/>
        <v>4.666666666666667</v>
      </c>
      <c r="O225" s="209"/>
      <c r="P225" s="209">
        <f t="shared" si="27"/>
        <v>4.0063194444444443</v>
      </c>
    </row>
    <row r="226" spans="1:16">
      <c r="A226" s="74" t="s">
        <v>568</v>
      </c>
      <c r="B226" s="74" t="s">
        <v>569</v>
      </c>
      <c r="C226" s="74" t="s">
        <v>151</v>
      </c>
      <c r="D226" s="75"/>
      <c r="E226" s="75"/>
      <c r="F226" s="75"/>
      <c r="G226" s="75">
        <v>1973.44</v>
      </c>
      <c r="H226" s="75">
        <v>9187.8700000000008</v>
      </c>
      <c r="I226" s="75">
        <v>8364.01</v>
      </c>
      <c r="J226" s="207"/>
      <c r="K226" s="207"/>
      <c r="L226" s="207"/>
      <c r="M226" s="207"/>
      <c r="N226" s="209">
        <f t="shared" si="25"/>
        <v>4.6557635398086594</v>
      </c>
      <c r="O226" s="209"/>
      <c r="P226" s="209">
        <f t="shared" si="27"/>
        <v>4.2382894843521974</v>
      </c>
    </row>
    <row r="227" spans="1:16">
      <c r="A227" s="74" t="s">
        <v>666</v>
      </c>
      <c r="B227" s="74" t="s">
        <v>667</v>
      </c>
      <c r="C227" s="74" t="s">
        <v>45</v>
      </c>
      <c r="D227" s="75">
        <v>8240</v>
      </c>
      <c r="E227" s="75">
        <v>63953.15</v>
      </c>
      <c r="F227" s="75">
        <v>57405.33</v>
      </c>
      <c r="G227" s="75">
        <v>8871.6</v>
      </c>
      <c r="H227" s="75">
        <v>61309.74</v>
      </c>
      <c r="I227" s="75">
        <v>55939.13</v>
      </c>
      <c r="J227" s="207">
        <f t="shared" si="21"/>
        <v>7.6650485436893252</v>
      </c>
      <c r="K227" s="208">
        <f t="shared" si="22"/>
        <v>-4.1333538691995679</v>
      </c>
      <c r="L227" s="208">
        <f t="shared" si="23"/>
        <v>-2.5541182325752754</v>
      </c>
      <c r="M227" s="209">
        <f t="shared" si="24"/>
        <v>7.7613046116504858</v>
      </c>
      <c r="N227" s="209">
        <f t="shared" si="25"/>
        <v>6.9107872311646146</v>
      </c>
      <c r="O227" s="209">
        <f t="shared" si="26"/>
        <v>6.9666662621359228</v>
      </c>
      <c r="P227" s="209">
        <f t="shared" si="27"/>
        <v>6.3054161594300906</v>
      </c>
    </row>
    <row r="228" spans="1:16">
      <c r="A228" s="74" t="s">
        <v>666</v>
      </c>
      <c r="B228" s="74" t="s">
        <v>667</v>
      </c>
      <c r="C228" s="74" t="s">
        <v>49</v>
      </c>
      <c r="D228" s="75">
        <v>14784</v>
      </c>
      <c r="E228" s="75">
        <v>57758.400000000001</v>
      </c>
      <c r="F228" s="75">
        <v>53182.400000000001</v>
      </c>
      <c r="G228" s="75"/>
      <c r="H228" s="75"/>
      <c r="I228" s="75"/>
      <c r="J228" s="207">
        <f t="shared" si="21"/>
        <v>-100</v>
      </c>
      <c r="K228" s="208">
        <f t="shared" si="22"/>
        <v>-100</v>
      </c>
      <c r="L228" s="208">
        <f t="shared" si="23"/>
        <v>-100</v>
      </c>
      <c r="M228" s="209">
        <f t="shared" si="24"/>
        <v>3.9068181818181817</v>
      </c>
      <c r="N228" s="209"/>
      <c r="O228" s="209">
        <f t="shared" si="26"/>
        <v>3.5972943722943724</v>
      </c>
      <c r="P228" s="209"/>
    </row>
    <row r="229" spans="1:16">
      <c r="A229" s="74" t="s">
        <v>235</v>
      </c>
      <c r="B229" s="74" t="s">
        <v>236</v>
      </c>
      <c r="C229" s="74" t="s">
        <v>47</v>
      </c>
      <c r="D229" s="75">
        <v>31104</v>
      </c>
      <c r="E229" s="75">
        <v>95956.36</v>
      </c>
      <c r="F229" s="75">
        <v>85536</v>
      </c>
      <c r="G229" s="75"/>
      <c r="H229" s="75"/>
      <c r="I229" s="75"/>
      <c r="J229" s="207">
        <f t="shared" si="21"/>
        <v>-100</v>
      </c>
      <c r="K229" s="208">
        <f t="shared" si="22"/>
        <v>-100</v>
      </c>
      <c r="L229" s="208">
        <f t="shared" si="23"/>
        <v>-100</v>
      </c>
      <c r="M229" s="209">
        <f t="shared" si="24"/>
        <v>3.0850167181069961</v>
      </c>
      <c r="N229" s="209"/>
      <c r="O229" s="209">
        <f t="shared" si="26"/>
        <v>2.75</v>
      </c>
      <c r="P229" s="209"/>
    </row>
    <row r="230" spans="1:16">
      <c r="A230" s="74" t="s">
        <v>235</v>
      </c>
      <c r="B230" s="74" t="s">
        <v>236</v>
      </c>
      <c r="C230" s="74" t="s">
        <v>133</v>
      </c>
      <c r="D230" s="75">
        <v>59713.2</v>
      </c>
      <c r="E230" s="75">
        <v>202002.2</v>
      </c>
      <c r="F230" s="75">
        <v>180658.65</v>
      </c>
      <c r="G230" s="75">
        <v>79338</v>
      </c>
      <c r="H230" s="75">
        <v>254108.05</v>
      </c>
      <c r="I230" s="75">
        <v>231381.59</v>
      </c>
      <c r="J230" s="207">
        <f t="shared" si="21"/>
        <v>32.865095154840141</v>
      </c>
      <c r="K230" s="208">
        <f t="shared" si="22"/>
        <v>25.794694315210418</v>
      </c>
      <c r="L230" s="208">
        <f t="shared" si="23"/>
        <v>28.076673881931477</v>
      </c>
      <c r="M230" s="209">
        <f t="shared" si="24"/>
        <v>3.382873468512825</v>
      </c>
      <c r="N230" s="209">
        <f t="shared" si="25"/>
        <v>3.2028542438680074</v>
      </c>
      <c r="O230" s="209">
        <f t="shared" si="26"/>
        <v>3.0254390988927073</v>
      </c>
      <c r="P230" s="209">
        <f t="shared" si="27"/>
        <v>2.9164031107413848</v>
      </c>
    </row>
    <row r="231" spans="1:16">
      <c r="A231" s="74" t="s">
        <v>235</v>
      </c>
      <c r="B231" s="74" t="s">
        <v>236</v>
      </c>
      <c r="C231" s="74" t="s">
        <v>59</v>
      </c>
      <c r="D231" s="75">
        <v>332906.2</v>
      </c>
      <c r="E231" s="75">
        <v>1016944.75</v>
      </c>
      <c r="F231" s="75">
        <v>916088.98</v>
      </c>
      <c r="G231" s="75">
        <v>404341.6</v>
      </c>
      <c r="H231" s="75">
        <v>1207524.2</v>
      </c>
      <c r="I231" s="75">
        <v>1092765.07</v>
      </c>
      <c r="J231" s="207">
        <f t="shared" si="21"/>
        <v>21.458116430393893</v>
      </c>
      <c r="K231" s="208">
        <f t="shared" si="22"/>
        <v>18.740393713621113</v>
      </c>
      <c r="L231" s="208">
        <f t="shared" si="23"/>
        <v>19.28590932291316</v>
      </c>
      <c r="M231" s="209">
        <f t="shared" si="24"/>
        <v>3.0547486048622705</v>
      </c>
      <c r="N231" s="209">
        <f t="shared" si="25"/>
        <v>2.9863961561214576</v>
      </c>
      <c r="O231" s="209">
        <f t="shared" si="26"/>
        <v>2.7517930876625307</v>
      </c>
      <c r="P231" s="209">
        <f t="shared" si="27"/>
        <v>2.7025788837952862</v>
      </c>
    </row>
    <row r="232" spans="1:16">
      <c r="A232" s="74" t="s">
        <v>235</v>
      </c>
      <c r="B232" s="74" t="s">
        <v>236</v>
      </c>
      <c r="C232" s="74" t="s">
        <v>134</v>
      </c>
      <c r="D232" s="75">
        <v>1050195.6000000001</v>
      </c>
      <c r="E232" s="75">
        <v>3244183.01</v>
      </c>
      <c r="F232" s="75">
        <v>2892832.11</v>
      </c>
      <c r="G232" s="75">
        <v>1223480.5</v>
      </c>
      <c r="H232" s="75">
        <v>3614224.85</v>
      </c>
      <c r="I232" s="75">
        <v>3299372.77</v>
      </c>
      <c r="J232" s="207">
        <f t="shared" si="21"/>
        <v>16.500250048657595</v>
      </c>
      <c r="K232" s="208">
        <f t="shared" si="22"/>
        <v>11.406318289053623</v>
      </c>
      <c r="L232" s="208">
        <f t="shared" si="23"/>
        <v>14.053378991288927</v>
      </c>
      <c r="M232" s="209">
        <f t="shared" si="24"/>
        <v>3.0891226453434002</v>
      </c>
      <c r="N232" s="209">
        <f t="shared" si="25"/>
        <v>2.9540518626982615</v>
      </c>
      <c r="O232" s="209">
        <f t="shared" si="26"/>
        <v>2.7545650638795283</v>
      </c>
      <c r="P232" s="209">
        <f t="shared" si="27"/>
        <v>2.6967105483086979</v>
      </c>
    </row>
    <row r="233" spans="1:16">
      <c r="A233" s="74" t="s">
        <v>235</v>
      </c>
      <c r="B233" s="74" t="s">
        <v>236</v>
      </c>
      <c r="C233" s="74" t="s">
        <v>62</v>
      </c>
      <c r="D233" s="75">
        <v>33986.04</v>
      </c>
      <c r="E233" s="75">
        <v>107215.84</v>
      </c>
      <c r="F233" s="75">
        <v>95897.83</v>
      </c>
      <c r="G233" s="75">
        <v>62193.96</v>
      </c>
      <c r="H233" s="75">
        <v>198407.4</v>
      </c>
      <c r="I233" s="75">
        <v>183408.05</v>
      </c>
      <c r="J233" s="207">
        <f t="shared" si="21"/>
        <v>82.998548815925602</v>
      </c>
      <c r="K233" s="208">
        <f t="shared" si="22"/>
        <v>85.054186023259248</v>
      </c>
      <c r="L233" s="208">
        <f t="shared" si="23"/>
        <v>91.253597709145225</v>
      </c>
      <c r="M233" s="209">
        <f t="shared" si="24"/>
        <v>3.1547023424912108</v>
      </c>
      <c r="N233" s="209">
        <f t="shared" si="25"/>
        <v>3.1901393640154123</v>
      </c>
      <c r="O233" s="209">
        <f t="shared" si="26"/>
        <v>2.8216829615924657</v>
      </c>
      <c r="P233" s="209">
        <f t="shared" si="27"/>
        <v>2.9489688387746975</v>
      </c>
    </row>
    <row r="234" spans="1:16">
      <c r="A234" s="74" t="s">
        <v>235</v>
      </c>
      <c r="B234" s="74" t="s">
        <v>236</v>
      </c>
      <c r="C234" s="74" t="s">
        <v>53</v>
      </c>
      <c r="D234" s="75">
        <v>1944</v>
      </c>
      <c r="E234" s="75">
        <v>6000.44</v>
      </c>
      <c r="F234" s="75">
        <v>5337.94</v>
      </c>
      <c r="G234" s="75"/>
      <c r="H234" s="75"/>
      <c r="I234" s="75"/>
      <c r="J234" s="207">
        <f t="shared" si="21"/>
        <v>-100</v>
      </c>
      <c r="K234" s="208">
        <f t="shared" si="22"/>
        <v>-100</v>
      </c>
      <c r="L234" s="208">
        <f t="shared" si="23"/>
        <v>-100.00000000000001</v>
      </c>
      <c r="M234" s="209">
        <f t="shared" si="24"/>
        <v>3.0866460905349791</v>
      </c>
      <c r="N234" s="209"/>
      <c r="O234" s="209">
        <f t="shared" si="26"/>
        <v>2.7458539094650205</v>
      </c>
      <c r="P234" s="209"/>
    </row>
    <row r="235" spans="1:16">
      <c r="A235" s="74" t="s">
        <v>235</v>
      </c>
      <c r="B235" s="74" t="s">
        <v>236</v>
      </c>
      <c r="C235" s="74" t="s">
        <v>121</v>
      </c>
      <c r="D235" s="75">
        <v>7612.2</v>
      </c>
      <c r="E235" s="75">
        <v>33655.9</v>
      </c>
      <c r="F235" s="75">
        <v>30108.57</v>
      </c>
      <c r="G235" s="75"/>
      <c r="H235" s="75"/>
      <c r="I235" s="75"/>
      <c r="J235" s="207">
        <f t="shared" si="21"/>
        <v>-100</v>
      </c>
      <c r="K235" s="208">
        <f t="shared" si="22"/>
        <v>-100</v>
      </c>
      <c r="L235" s="208">
        <f t="shared" si="23"/>
        <v>-100</v>
      </c>
      <c r="M235" s="209">
        <f t="shared" si="24"/>
        <v>4.4213105278368934</v>
      </c>
      <c r="N235" s="209"/>
      <c r="O235" s="209">
        <f t="shared" si="26"/>
        <v>3.9553046425474898</v>
      </c>
      <c r="P235" s="209"/>
    </row>
    <row r="236" spans="1:16">
      <c r="A236" s="74" t="s">
        <v>235</v>
      </c>
      <c r="B236" s="74" t="s">
        <v>236</v>
      </c>
      <c r="C236" s="74" t="s">
        <v>45</v>
      </c>
      <c r="D236" s="75">
        <v>192336</v>
      </c>
      <c r="E236" s="75">
        <v>590251.5</v>
      </c>
      <c r="F236" s="75">
        <v>527991.16</v>
      </c>
      <c r="G236" s="75">
        <v>177177.36</v>
      </c>
      <c r="H236" s="75">
        <v>535078.48</v>
      </c>
      <c r="I236" s="75">
        <v>483971.51</v>
      </c>
      <c r="J236" s="207">
        <f t="shared" si="21"/>
        <v>-7.8813326678313027</v>
      </c>
      <c r="K236" s="208">
        <f t="shared" si="22"/>
        <v>-9.3473748054854617</v>
      </c>
      <c r="L236" s="208">
        <f t="shared" si="23"/>
        <v>-8.3371945090898905</v>
      </c>
      <c r="M236" s="209">
        <f t="shared" si="24"/>
        <v>3.0688560643873224</v>
      </c>
      <c r="N236" s="209">
        <f t="shared" si="25"/>
        <v>3.020016101379996</v>
      </c>
      <c r="O236" s="209">
        <f t="shared" si="26"/>
        <v>2.7451499459279596</v>
      </c>
      <c r="P236" s="209">
        <f t="shared" si="27"/>
        <v>2.7315651954628968</v>
      </c>
    </row>
    <row r="237" spans="1:16">
      <c r="A237" s="74" t="s">
        <v>235</v>
      </c>
      <c r="B237" s="74" t="s">
        <v>236</v>
      </c>
      <c r="C237" s="74" t="s">
        <v>61</v>
      </c>
      <c r="D237" s="75">
        <v>272675.98</v>
      </c>
      <c r="E237" s="75">
        <v>944207.55</v>
      </c>
      <c r="F237" s="75">
        <v>844375.19</v>
      </c>
      <c r="G237" s="75">
        <v>448212.25</v>
      </c>
      <c r="H237" s="75">
        <v>2156363.16</v>
      </c>
      <c r="I237" s="75">
        <v>1921837.32</v>
      </c>
      <c r="J237" s="207">
        <f t="shared" si="21"/>
        <v>64.375406297247011</v>
      </c>
      <c r="K237" s="208">
        <f t="shared" si="22"/>
        <v>128.37808911822407</v>
      </c>
      <c r="L237" s="208">
        <f t="shared" si="23"/>
        <v>127.60466469887636</v>
      </c>
      <c r="M237" s="209">
        <f t="shared" si="24"/>
        <v>3.4627456001074979</v>
      </c>
      <c r="N237" s="209">
        <f t="shared" si="25"/>
        <v>4.8110312915365432</v>
      </c>
      <c r="O237" s="209">
        <f t="shared" si="26"/>
        <v>3.0966247558732531</v>
      </c>
      <c r="P237" s="209">
        <f t="shared" si="27"/>
        <v>4.2877840130429279</v>
      </c>
    </row>
    <row r="238" spans="1:16">
      <c r="A238" s="74" t="s">
        <v>235</v>
      </c>
      <c r="B238" s="74" t="s">
        <v>236</v>
      </c>
      <c r="C238" s="74" t="s">
        <v>497</v>
      </c>
      <c r="D238" s="75">
        <v>1384</v>
      </c>
      <c r="E238" s="75">
        <v>4065.4</v>
      </c>
      <c r="F238" s="75">
        <v>3637.78</v>
      </c>
      <c r="G238" s="75">
        <v>6609</v>
      </c>
      <c r="H238" s="75">
        <v>20789.599999999999</v>
      </c>
      <c r="I238" s="75">
        <v>19635.27</v>
      </c>
      <c r="J238" s="207">
        <f t="shared" si="21"/>
        <v>377.52890173410407</v>
      </c>
      <c r="K238" s="208">
        <f t="shared" si="22"/>
        <v>411.37895410045746</v>
      </c>
      <c r="L238" s="208">
        <f t="shared" si="23"/>
        <v>439.75968860128978</v>
      </c>
      <c r="M238" s="209">
        <f t="shared" si="24"/>
        <v>2.9374277456647397</v>
      </c>
      <c r="N238" s="209">
        <f t="shared" si="25"/>
        <v>3.1456498713875019</v>
      </c>
      <c r="O238" s="209">
        <f t="shared" si="26"/>
        <v>2.6284537572254338</v>
      </c>
      <c r="P238" s="209">
        <f t="shared" si="27"/>
        <v>2.9709895596913301</v>
      </c>
    </row>
    <row r="239" spans="1:16">
      <c r="A239" s="74" t="s">
        <v>235</v>
      </c>
      <c r="B239" s="74" t="s">
        <v>236</v>
      </c>
      <c r="C239" s="74" t="s">
        <v>151</v>
      </c>
      <c r="D239" s="75">
        <v>95956.2</v>
      </c>
      <c r="E239" s="75">
        <v>350097.58</v>
      </c>
      <c r="F239" s="75">
        <v>313172.5</v>
      </c>
      <c r="G239" s="75">
        <v>113907.04</v>
      </c>
      <c r="H239" s="75">
        <v>352754.87</v>
      </c>
      <c r="I239" s="75">
        <v>319259.5</v>
      </c>
      <c r="J239" s="207">
        <f t="shared" si="21"/>
        <v>18.707326884557741</v>
      </c>
      <c r="K239" s="208">
        <f t="shared" si="22"/>
        <v>0.75901410115430645</v>
      </c>
      <c r="L239" s="208">
        <f t="shared" si="23"/>
        <v>1.9436572495988633</v>
      </c>
      <c r="M239" s="209">
        <f t="shared" si="24"/>
        <v>3.6485144263736999</v>
      </c>
      <c r="N239" s="209">
        <f t="shared" si="25"/>
        <v>3.0968662691963553</v>
      </c>
      <c r="O239" s="209">
        <f t="shared" si="26"/>
        <v>3.2637026059806455</v>
      </c>
      <c r="P239" s="209">
        <f t="shared" si="27"/>
        <v>2.802807447195538</v>
      </c>
    </row>
    <row r="240" spans="1:16">
      <c r="A240" s="74" t="s">
        <v>235</v>
      </c>
      <c r="B240" s="74" t="s">
        <v>236</v>
      </c>
      <c r="C240" s="74" t="s">
        <v>101</v>
      </c>
      <c r="D240" s="75">
        <v>8014.8</v>
      </c>
      <c r="E240" s="75">
        <v>21959.19</v>
      </c>
      <c r="F240" s="75">
        <v>19669.88</v>
      </c>
      <c r="G240" s="75">
        <v>13638</v>
      </c>
      <c r="H240" s="75">
        <v>36113.39</v>
      </c>
      <c r="I240" s="75">
        <v>33199.019999999997</v>
      </c>
      <c r="J240" s="207">
        <f t="shared" si="21"/>
        <v>70.160203623296894</v>
      </c>
      <c r="K240" s="208">
        <f t="shared" si="22"/>
        <v>64.45684016578025</v>
      </c>
      <c r="L240" s="208">
        <f t="shared" si="23"/>
        <v>68.780999172338596</v>
      </c>
      <c r="M240" s="209">
        <f t="shared" si="24"/>
        <v>2.7398300643808953</v>
      </c>
      <c r="N240" s="209">
        <f t="shared" si="25"/>
        <v>2.6479975069658308</v>
      </c>
      <c r="O240" s="209">
        <f t="shared" si="26"/>
        <v>2.4541947397314967</v>
      </c>
      <c r="P240" s="209">
        <f t="shared" si="27"/>
        <v>2.4343026836779584</v>
      </c>
    </row>
    <row r="241" spans="1:16">
      <c r="A241" s="74" t="s">
        <v>235</v>
      </c>
      <c r="B241" s="74" t="s">
        <v>236</v>
      </c>
      <c r="C241" s="74" t="s">
        <v>49</v>
      </c>
      <c r="D241" s="75">
        <v>1089715.45</v>
      </c>
      <c r="E241" s="75">
        <v>3521256.04</v>
      </c>
      <c r="F241" s="75">
        <v>3147661.7</v>
      </c>
      <c r="G241" s="75">
        <v>1111811.3799999999</v>
      </c>
      <c r="H241" s="75">
        <v>3569432.73</v>
      </c>
      <c r="I241" s="75">
        <v>3242142.49</v>
      </c>
      <c r="J241" s="207">
        <f t="shared" si="21"/>
        <v>2.0276788770866685</v>
      </c>
      <c r="K241" s="208">
        <f t="shared" si="22"/>
        <v>1.3681677632280311</v>
      </c>
      <c r="L241" s="208">
        <f t="shared" si="23"/>
        <v>3.0016183124126723</v>
      </c>
      <c r="M241" s="209">
        <f t="shared" si="24"/>
        <v>3.2313536896260397</v>
      </c>
      <c r="N241" s="209">
        <f t="shared" si="25"/>
        <v>3.2104660864327546</v>
      </c>
      <c r="O241" s="209">
        <f t="shared" si="26"/>
        <v>2.8885170894842322</v>
      </c>
      <c r="P241" s="209">
        <f t="shared" si="27"/>
        <v>2.9160903983551605</v>
      </c>
    </row>
    <row r="242" spans="1:16">
      <c r="A242" s="74" t="s">
        <v>235</v>
      </c>
      <c r="B242" s="74" t="s">
        <v>236</v>
      </c>
      <c r="C242" s="74" t="s">
        <v>84</v>
      </c>
      <c r="D242" s="75">
        <v>35995.5</v>
      </c>
      <c r="E242" s="75">
        <v>131512.5</v>
      </c>
      <c r="F242" s="75">
        <v>117055.4</v>
      </c>
      <c r="G242" s="75">
        <v>17145</v>
      </c>
      <c r="H242" s="75">
        <v>66159</v>
      </c>
      <c r="I242" s="75">
        <v>60943.15</v>
      </c>
      <c r="J242" s="207">
        <f t="shared" si="21"/>
        <v>-52.369046130766343</v>
      </c>
      <c r="K242" s="208">
        <f t="shared" si="22"/>
        <v>-49.693755346449954</v>
      </c>
      <c r="L242" s="208">
        <f t="shared" si="23"/>
        <v>-47.93648990136294</v>
      </c>
      <c r="M242" s="209">
        <f t="shared" si="24"/>
        <v>3.6535816977122142</v>
      </c>
      <c r="N242" s="209">
        <f t="shared" si="25"/>
        <v>3.8587926509186352</v>
      </c>
      <c r="O242" s="209">
        <f t="shared" si="26"/>
        <v>3.2519453820616464</v>
      </c>
      <c r="P242" s="209">
        <f t="shared" si="27"/>
        <v>3.554572761738116</v>
      </c>
    </row>
    <row r="243" spans="1:16">
      <c r="A243" s="74" t="s">
        <v>235</v>
      </c>
      <c r="B243" s="74" t="s">
        <v>236</v>
      </c>
      <c r="C243" s="74" t="s">
        <v>99</v>
      </c>
      <c r="D243" s="75">
        <v>10920.15</v>
      </c>
      <c r="E243" s="75">
        <v>37290.949999999997</v>
      </c>
      <c r="F243" s="75">
        <v>32861.89</v>
      </c>
      <c r="G243" s="75">
        <v>15051.15</v>
      </c>
      <c r="H243" s="75">
        <v>51284</v>
      </c>
      <c r="I243" s="75">
        <v>46951.42</v>
      </c>
      <c r="J243" s="207">
        <f t="shared" si="21"/>
        <v>37.829150698479417</v>
      </c>
      <c r="K243" s="208">
        <f t="shared" si="22"/>
        <v>37.523983701139294</v>
      </c>
      <c r="L243" s="208">
        <f t="shared" si="23"/>
        <v>42.874983757781429</v>
      </c>
      <c r="M243" s="209">
        <f t="shared" si="24"/>
        <v>3.4148752535450519</v>
      </c>
      <c r="N243" s="209">
        <f t="shared" si="25"/>
        <v>3.4073143912591397</v>
      </c>
      <c r="O243" s="209">
        <f t="shared" si="26"/>
        <v>3.0092892496897936</v>
      </c>
      <c r="P243" s="209">
        <f t="shared" si="27"/>
        <v>3.1194573172149638</v>
      </c>
    </row>
    <row r="244" spans="1:16">
      <c r="A244" s="74" t="s">
        <v>235</v>
      </c>
      <c r="B244" s="74" t="s">
        <v>236</v>
      </c>
      <c r="C244" s="74" t="s">
        <v>68</v>
      </c>
      <c r="D244" s="75">
        <v>133980</v>
      </c>
      <c r="E244" s="75">
        <v>421341.2</v>
      </c>
      <c r="F244" s="75">
        <v>383503.51</v>
      </c>
      <c r="G244" s="75">
        <v>32340</v>
      </c>
      <c r="H244" s="75">
        <v>88993.8</v>
      </c>
      <c r="I244" s="75">
        <v>81333.27</v>
      </c>
      <c r="J244" s="207">
        <f t="shared" si="21"/>
        <v>-75.862068965517238</v>
      </c>
      <c r="K244" s="208">
        <f t="shared" si="22"/>
        <v>-78.878448155556597</v>
      </c>
      <c r="L244" s="208">
        <f t="shared" si="23"/>
        <v>-78.792040260596309</v>
      </c>
      <c r="M244" s="209">
        <f t="shared" si="24"/>
        <v>3.1448066875653082</v>
      </c>
      <c r="N244" s="209">
        <f t="shared" si="25"/>
        <v>2.7518181818181819</v>
      </c>
      <c r="O244" s="209">
        <f t="shared" si="26"/>
        <v>2.8623937154799224</v>
      </c>
      <c r="P244" s="209">
        <f t="shared" si="27"/>
        <v>2.514943413729128</v>
      </c>
    </row>
    <row r="245" spans="1:16">
      <c r="A245" s="74" t="s">
        <v>235</v>
      </c>
      <c r="B245" s="74" t="s">
        <v>236</v>
      </c>
      <c r="C245" s="74" t="s">
        <v>557</v>
      </c>
      <c r="D245" s="75"/>
      <c r="E245" s="75"/>
      <c r="F245" s="75"/>
      <c r="G245" s="75">
        <v>348.96</v>
      </c>
      <c r="H245" s="75">
        <v>1416.52</v>
      </c>
      <c r="I245" s="75">
        <v>1280.46</v>
      </c>
      <c r="J245" s="207"/>
      <c r="K245" s="207"/>
      <c r="L245" s="207"/>
      <c r="M245" s="207"/>
      <c r="N245" s="209">
        <f t="shared" si="25"/>
        <v>4.0592618065107748</v>
      </c>
      <c r="O245" s="209"/>
      <c r="P245" s="209">
        <f t="shared" si="27"/>
        <v>3.6693603851444294</v>
      </c>
    </row>
    <row r="246" spans="1:16">
      <c r="A246" s="74" t="s">
        <v>235</v>
      </c>
      <c r="B246" s="74" t="s">
        <v>236</v>
      </c>
      <c r="C246" s="74" t="s">
        <v>64</v>
      </c>
      <c r="D246" s="75">
        <v>6240</v>
      </c>
      <c r="E246" s="75">
        <v>18778.400000000001</v>
      </c>
      <c r="F246" s="75">
        <v>16591.580000000002</v>
      </c>
      <c r="G246" s="75"/>
      <c r="H246" s="75"/>
      <c r="I246" s="75"/>
      <c r="J246" s="207">
        <f t="shared" si="21"/>
        <v>-100</v>
      </c>
      <c r="K246" s="208">
        <f t="shared" si="22"/>
        <v>-100</v>
      </c>
      <c r="L246" s="208">
        <f t="shared" si="23"/>
        <v>-100</v>
      </c>
      <c r="M246" s="209">
        <f t="shared" si="24"/>
        <v>3.0093589743589746</v>
      </c>
      <c r="N246" s="209"/>
      <c r="O246" s="209">
        <f t="shared" si="26"/>
        <v>2.6589070512820516</v>
      </c>
      <c r="P246" s="209"/>
    </row>
    <row r="247" spans="1:16">
      <c r="A247" s="74" t="s">
        <v>235</v>
      </c>
      <c r="B247" s="74" t="s">
        <v>236</v>
      </c>
      <c r="C247" s="74" t="s">
        <v>66</v>
      </c>
      <c r="D247" s="75"/>
      <c r="E247" s="75"/>
      <c r="F247" s="75"/>
      <c r="G247" s="75">
        <v>40317</v>
      </c>
      <c r="H247" s="75">
        <v>124868.64</v>
      </c>
      <c r="I247" s="75">
        <v>112243.47</v>
      </c>
      <c r="J247" s="207"/>
      <c r="K247" s="207"/>
      <c r="L247" s="207"/>
      <c r="M247" s="207"/>
      <c r="N247" s="209">
        <f t="shared" si="25"/>
        <v>3.0971709204553912</v>
      </c>
      <c r="O247" s="209"/>
      <c r="P247" s="209">
        <f t="shared" si="27"/>
        <v>2.7840233648336929</v>
      </c>
    </row>
    <row r="248" spans="1:16">
      <c r="A248" s="74" t="s">
        <v>235</v>
      </c>
      <c r="B248" s="74" t="s">
        <v>236</v>
      </c>
      <c r="C248" s="74" t="s">
        <v>169</v>
      </c>
      <c r="D248" s="75">
        <v>33481.199999999997</v>
      </c>
      <c r="E248" s="75">
        <v>93234</v>
      </c>
      <c r="F248" s="75">
        <v>83409.350000000006</v>
      </c>
      <c r="G248" s="75"/>
      <c r="H248" s="75"/>
      <c r="I248" s="75"/>
      <c r="J248" s="207">
        <f t="shared" si="21"/>
        <v>-100</v>
      </c>
      <c r="K248" s="208">
        <f t="shared" si="22"/>
        <v>-100</v>
      </c>
      <c r="L248" s="208">
        <f t="shared" si="23"/>
        <v>-100</v>
      </c>
      <c r="M248" s="209">
        <f t="shared" si="24"/>
        <v>2.7846672162288093</v>
      </c>
      <c r="N248" s="209"/>
      <c r="O248" s="209">
        <f t="shared" si="26"/>
        <v>2.4912294063534168</v>
      </c>
      <c r="P248" s="209"/>
    </row>
    <row r="249" spans="1:16">
      <c r="A249" s="74" t="s">
        <v>235</v>
      </c>
      <c r="B249" s="74" t="s">
        <v>236</v>
      </c>
      <c r="C249" s="74" t="s">
        <v>48</v>
      </c>
      <c r="D249" s="75">
        <v>2669571.04</v>
      </c>
      <c r="E249" s="75">
        <v>7668602.3700000001</v>
      </c>
      <c r="F249" s="75">
        <v>6875307.29</v>
      </c>
      <c r="G249" s="75">
        <v>2808996.2</v>
      </c>
      <c r="H249" s="75">
        <v>8087878.1799999997</v>
      </c>
      <c r="I249" s="75">
        <v>7337762.0499999998</v>
      </c>
      <c r="J249" s="207">
        <f t="shared" si="21"/>
        <v>5.2227551884140961</v>
      </c>
      <c r="K249" s="208">
        <f t="shared" si="22"/>
        <v>5.4674344785463109</v>
      </c>
      <c r="L249" s="208">
        <f t="shared" si="23"/>
        <v>6.7263140466845925</v>
      </c>
      <c r="M249" s="209">
        <f t="shared" si="24"/>
        <v>2.8725972282048731</v>
      </c>
      <c r="N249" s="209">
        <f t="shared" si="25"/>
        <v>2.8792770100578986</v>
      </c>
      <c r="O249" s="209">
        <f t="shared" si="26"/>
        <v>2.5754352242298824</v>
      </c>
      <c r="P249" s="209">
        <f t="shared" si="27"/>
        <v>2.6122363746878685</v>
      </c>
    </row>
    <row r="250" spans="1:16">
      <c r="A250" s="74" t="s">
        <v>235</v>
      </c>
      <c r="B250" s="74" t="s">
        <v>236</v>
      </c>
      <c r="C250" s="74" t="s">
        <v>82</v>
      </c>
      <c r="D250" s="75">
        <v>42132.800000000003</v>
      </c>
      <c r="E250" s="75">
        <v>133585</v>
      </c>
      <c r="F250" s="75">
        <v>119164.28</v>
      </c>
      <c r="G250" s="75"/>
      <c r="H250" s="75"/>
      <c r="I250" s="75"/>
      <c r="J250" s="207">
        <f t="shared" si="21"/>
        <v>-100</v>
      </c>
      <c r="K250" s="208">
        <f t="shared" si="22"/>
        <v>-100</v>
      </c>
      <c r="L250" s="208">
        <f t="shared" si="23"/>
        <v>-100</v>
      </c>
      <c r="M250" s="209">
        <f t="shared" si="24"/>
        <v>3.1705701970911022</v>
      </c>
      <c r="N250" s="209"/>
      <c r="O250" s="209">
        <f t="shared" si="26"/>
        <v>2.8283019405308925</v>
      </c>
      <c r="P250" s="209"/>
    </row>
    <row r="251" spans="1:16">
      <c r="A251" s="74" t="s">
        <v>235</v>
      </c>
      <c r="B251" s="74" t="s">
        <v>236</v>
      </c>
      <c r="C251" s="74" t="s">
        <v>107</v>
      </c>
      <c r="D251" s="75">
        <v>270932.62</v>
      </c>
      <c r="E251" s="75">
        <v>761483.88</v>
      </c>
      <c r="F251" s="75">
        <v>686032.72</v>
      </c>
      <c r="G251" s="75">
        <v>278073.90000000002</v>
      </c>
      <c r="H251" s="75">
        <v>767115.14</v>
      </c>
      <c r="I251" s="75">
        <v>699931.79</v>
      </c>
      <c r="J251" s="207">
        <f t="shared" si="21"/>
        <v>2.6358140263804439</v>
      </c>
      <c r="K251" s="208">
        <f t="shared" si="22"/>
        <v>0.73951138663631455</v>
      </c>
      <c r="L251" s="208">
        <f t="shared" si="23"/>
        <v>2.0260068645122447</v>
      </c>
      <c r="M251" s="209">
        <f t="shared" si="24"/>
        <v>2.8106024294896645</v>
      </c>
      <c r="N251" s="209">
        <f t="shared" si="25"/>
        <v>2.7586736475447711</v>
      </c>
      <c r="O251" s="209">
        <f t="shared" si="26"/>
        <v>2.5321156234343429</v>
      </c>
      <c r="P251" s="209">
        <f t="shared" si="27"/>
        <v>2.5170711454760766</v>
      </c>
    </row>
    <row r="252" spans="1:16">
      <c r="A252" s="74" t="s">
        <v>235</v>
      </c>
      <c r="B252" s="74" t="s">
        <v>236</v>
      </c>
      <c r="C252" s="74" t="s">
        <v>65</v>
      </c>
      <c r="D252" s="75">
        <v>41551</v>
      </c>
      <c r="E252" s="75">
        <v>143347</v>
      </c>
      <c r="F252" s="75">
        <v>127754.4</v>
      </c>
      <c r="G252" s="75">
        <v>67346</v>
      </c>
      <c r="H252" s="75">
        <v>218276.6</v>
      </c>
      <c r="I252" s="75">
        <v>199424.85</v>
      </c>
      <c r="J252" s="207">
        <f t="shared" si="21"/>
        <v>62.080335009987728</v>
      </c>
      <c r="K252" s="208">
        <f t="shared" si="22"/>
        <v>52.271481091337812</v>
      </c>
      <c r="L252" s="208">
        <f t="shared" si="23"/>
        <v>56.100181285341257</v>
      </c>
      <c r="M252" s="209">
        <f t="shared" si="24"/>
        <v>3.4499049361026208</v>
      </c>
      <c r="N252" s="209">
        <f t="shared" si="25"/>
        <v>3.2411219671546938</v>
      </c>
      <c r="O252" s="209">
        <f t="shared" si="26"/>
        <v>3.0746408028687635</v>
      </c>
      <c r="P252" s="209">
        <f t="shared" si="27"/>
        <v>2.9611981409437829</v>
      </c>
    </row>
    <row r="253" spans="1:16">
      <c r="A253" s="74" t="s">
        <v>235</v>
      </c>
      <c r="B253" s="74" t="s">
        <v>236</v>
      </c>
      <c r="C253" s="74" t="s">
        <v>67</v>
      </c>
      <c r="D253" s="75"/>
      <c r="E253" s="75"/>
      <c r="F253" s="75"/>
      <c r="G253" s="75">
        <v>13306.5</v>
      </c>
      <c r="H253" s="75">
        <v>37426.400000000001</v>
      </c>
      <c r="I253" s="75">
        <v>34173.480000000003</v>
      </c>
      <c r="J253" s="207"/>
      <c r="K253" s="207"/>
      <c r="L253" s="207"/>
      <c r="M253" s="207"/>
      <c r="N253" s="209">
        <f t="shared" si="25"/>
        <v>2.8126404388832524</v>
      </c>
      <c r="O253" s="209"/>
      <c r="P253" s="209">
        <f t="shared" si="27"/>
        <v>2.5681794611655961</v>
      </c>
    </row>
    <row r="254" spans="1:16">
      <c r="A254" s="74" t="s">
        <v>237</v>
      </c>
      <c r="B254" s="74" t="s">
        <v>238</v>
      </c>
      <c r="C254" s="74" t="s">
        <v>91</v>
      </c>
      <c r="D254" s="75"/>
      <c r="E254" s="75"/>
      <c r="F254" s="75"/>
      <c r="G254" s="75">
        <v>9.4499999999999993</v>
      </c>
      <c r="H254" s="75">
        <v>58.2</v>
      </c>
      <c r="I254" s="75">
        <v>54.28</v>
      </c>
      <c r="J254" s="207"/>
      <c r="K254" s="207"/>
      <c r="L254" s="207"/>
      <c r="M254" s="207"/>
      <c r="N254" s="209">
        <f t="shared" si="25"/>
        <v>6.1587301587301591</v>
      </c>
      <c r="O254" s="209"/>
      <c r="P254" s="209">
        <f t="shared" si="27"/>
        <v>5.7439153439153445</v>
      </c>
    </row>
    <row r="255" spans="1:16">
      <c r="A255" s="74" t="s">
        <v>237</v>
      </c>
      <c r="B255" s="74" t="s">
        <v>238</v>
      </c>
      <c r="C255" s="74" t="s">
        <v>45</v>
      </c>
      <c r="D255" s="75">
        <v>6622.8</v>
      </c>
      <c r="E255" s="75">
        <v>18601.8</v>
      </c>
      <c r="F255" s="75">
        <v>16597.330000000002</v>
      </c>
      <c r="G255" s="75">
        <v>4560</v>
      </c>
      <c r="H255" s="75">
        <v>12084</v>
      </c>
      <c r="I255" s="75">
        <v>11294.85</v>
      </c>
      <c r="J255" s="207">
        <f t="shared" si="21"/>
        <v>-31.146946910672227</v>
      </c>
      <c r="K255" s="208">
        <f t="shared" si="22"/>
        <v>-35.038544656968675</v>
      </c>
      <c r="L255" s="208">
        <f t="shared" si="23"/>
        <v>-31.947789192599053</v>
      </c>
      <c r="M255" s="209">
        <f t="shared" si="24"/>
        <v>2.8087515854321432</v>
      </c>
      <c r="N255" s="209">
        <f t="shared" si="25"/>
        <v>2.65</v>
      </c>
      <c r="O255" s="209">
        <f t="shared" si="26"/>
        <v>2.5060895693664311</v>
      </c>
      <c r="P255" s="209">
        <f t="shared" si="27"/>
        <v>2.4769407894736841</v>
      </c>
    </row>
    <row r="256" spans="1:16">
      <c r="A256" s="74" t="s">
        <v>237</v>
      </c>
      <c r="B256" s="74" t="s">
        <v>238</v>
      </c>
      <c r="C256" s="74" t="s">
        <v>151</v>
      </c>
      <c r="D256" s="75">
        <v>425.2</v>
      </c>
      <c r="E256" s="75">
        <v>1668.77</v>
      </c>
      <c r="F256" s="75">
        <v>1497.14</v>
      </c>
      <c r="G256" s="75">
        <v>651</v>
      </c>
      <c r="H256" s="75">
        <v>2168.0300000000002</v>
      </c>
      <c r="I256" s="75">
        <v>1967.18</v>
      </c>
      <c r="J256" s="207">
        <f t="shared" si="21"/>
        <v>53.104421448730008</v>
      </c>
      <c r="K256" s="208">
        <f t="shared" si="22"/>
        <v>29.917843681274245</v>
      </c>
      <c r="L256" s="208">
        <f t="shared" si="23"/>
        <v>31.395861442483668</v>
      </c>
      <c r="M256" s="209">
        <f t="shared" si="24"/>
        <v>3.9246707431796803</v>
      </c>
      <c r="N256" s="209">
        <f t="shared" si="25"/>
        <v>3.3303072196620587</v>
      </c>
      <c r="O256" s="209">
        <f t="shared" si="26"/>
        <v>3.5210253998118537</v>
      </c>
      <c r="P256" s="209">
        <f t="shared" si="27"/>
        <v>3.0217818740399385</v>
      </c>
    </row>
    <row r="257" spans="1:16">
      <c r="A257" s="74" t="s">
        <v>237</v>
      </c>
      <c r="B257" s="74" t="s">
        <v>238</v>
      </c>
      <c r="C257" s="74" t="s">
        <v>82</v>
      </c>
      <c r="D257" s="75">
        <v>562.5</v>
      </c>
      <c r="E257" s="75">
        <v>2220</v>
      </c>
      <c r="F257" s="75">
        <v>1956.33</v>
      </c>
      <c r="G257" s="75"/>
      <c r="H257" s="75"/>
      <c r="I257" s="75"/>
      <c r="J257" s="207">
        <f t="shared" si="21"/>
        <v>-100</v>
      </c>
      <c r="K257" s="208">
        <f t="shared" si="22"/>
        <v>-100</v>
      </c>
      <c r="L257" s="208">
        <f t="shared" si="23"/>
        <v>-100</v>
      </c>
      <c r="M257" s="209">
        <f t="shared" si="24"/>
        <v>3.9466666666666668</v>
      </c>
      <c r="N257" s="209"/>
      <c r="O257" s="209">
        <f t="shared" si="26"/>
        <v>3.4779199999999997</v>
      </c>
      <c r="P257" s="209"/>
    </row>
    <row r="258" spans="1:16">
      <c r="A258" s="74" t="s">
        <v>239</v>
      </c>
      <c r="B258" s="74" t="s">
        <v>240</v>
      </c>
      <c r="C258" s="74" t="s">
        <v>45</v>
      </c>
      <c r="D258" s="75"/>
      <c r="E258" s="75"/>
      <c r="F258" s="75"/>
      <c r="G258" s="75">
        <v>6175.8</v>
      </c>
      <c r="H258" s="75">
        <v>10211.870000000001</v>
      </c>
      <c r="I258" s="75">
        <v>9342.7999999999993</v>
      </c>
      <c r="J258" s="207"/>
      <c r="K258" s="207"/>
      <c r="L258" s="207"/>
      <c r="M258" s="207"/>
      <c r="N258" s="209">
        <f t="shared" si="25"/>
        <v>1.6535299070565757</v>
      </c>
      <c r="O258" s="209"/>
      <c r="P258" s="209">
        <f t="shared" si="27"/>
        <v>1.5128080572557401</v>
      </c>
    </row>
    <row r="259" spans="1:16">
      <c r="A259" s="74" t="s">
        <v>241</v>
      </c>
      <c r="B259" s="74" t="s">
        <v>242</v>
      </c>
      <c r="C259" s="74" t="s">
        <v>151</v>
      </c>
      <c r="D259" s="75"/>
      <c r="E259" s="75"/>
      <c r="F259" s="75"/>
      <c r="G259" s="75">
        <v>38.4</v>
      </c>
      <c r="H259" s="75">
        <v>321.54000000000002</v>
      </c>
      <c r="I259" s="75">
        <v>291.12</v>
      </c>
      <c r="J259" s="207"/>
      <c r="K259" s="207"/>
      <c r="L259" s="207"/>
      <c r="M259" s="207"/>
      <c r="N259" s="209">
        <f t="shared" si="25"/>
        <v>8.3734375000000014</v>
      </c>
      <c r="O259" s="209"/>
      <c r="P259" s="209">
        <f t="shared" si="27"/>
        <v>7.5812500000000007</v>
      </c>
    </row>
    <row r="260" spans="1:16">
      <c r="A260" s="74" t="s">
        <v>241</v>
      </c>
      <c r="B260" s="74" t="s">
        <v>242</v>
      </c>
      <c r="C260" s="74" t="s">
        <v>585</v>
      </c>
      <c r="D260" s="75"/>
      <c r="E260" s="75"/>
      <c r="F260" s="75"/>
      <c r="G260" s="75">
        <v>576</v>
      </c>
      <c r="H260" s="75">
        <v>2713.79</v>
      </c>
      <c r="I260" s="75">
        <v>2461.12</v>
      </c>
      <c r="J260" s="207"/>
      <c r="K260" s="207"/>
      <c r="L260" s="207"/>
      <c r="M260" s="207"/>
      <c r="N260" s="209">
        <f t="shared" si="25"/>
        <v>4.7114409722222224</v>
      </c>
      <c r="O260" s="209"/>
      <c r="P260" s="209">
        <f t="shared" si="27"/>
        <v>4.2727777777777778</v>
      </c>
    </row>
    <row r="261" spans="1:16">
      <c r="A261" s="74" t="s">
        <v>243</v>
      </c>
      <c r="B261" s="74" t="s">
        <v>244</v>
      </c>
      <c r="C261" s="74" t="s">
        <v>133</v>
      </c>
      <c r="D261" s="75">
        <v>10736</v>
      </c>
      <c r="E261" s="75">
        <v>71506.7</v>
      </c>
      <c r="F261" s="75">
        <v>64068.639999999999</v>
      </c>
      <c r="G261" s="75">
        <v>12686</v>
      </c>
      <c r="H261" s="75">
        <v>77616.3</v>
      </c>
      <c r="I261" s="75">
        <v>70761.539999999994</v>
      </c>
      <c r="J261" s="207">
        <f t="shared" si="21"/>
        <v>18.163189269746645</v>
      </c>
      <c r="K261" s="208">
        <f t="shared" si="22"/>
        <v>8.5440944694693037</v>
      </c>
      <c r="L261" s="208">
        <f t="shared" si="23"/>
        <v>10.446452429769064</v>
      </c>
      <c r="M261" s="209">
        <f t="shared" si="24"/>
        <v>6.6604601341281668</v>
      </c>
      <c r="N261" s="209">
        <f t="shared" si="25"/>
        <v>6.118264228283147</v>
      </c>
      <c r="O261" s="209">
        <f t="shared" si="26"/>
        <v>5.9676453055141581</v>
      </c>
      <c r="P261" s="209">
        <f t="shared" si="27"/>
        <v>5.5779236954122648</v>
      </c>
    </row>
    <row r="262" spans="1:16">
      <c r="A262" s="74" t="s">
        <v>243</v>
      </c>
      <c r="B262" s="74" t="s">
        <v>244</v>
      </c>
      <c r="C262" s="74" t="s">
        <v>59</v>
      </c>
      <c r="D262" s="75">
        <v>792</v>
      </c>
      <c r="E262" s="75">
        <v>6756</v>
      </c>
      <c r="F262" s="75">
        <v>6100.9</v>
      </c>
      <c r="G262" s="75">
        <v>2412</v>
      </c>
      <c r="H262" s="75">
        <v>17429.8</v>
      </c>
      <c r="I262" s="75">
        <v>16037.75</v>
      </c>
      <c r="J262" s="207">
        <f t="shared" ref="J262:J325" si="28">(G262-D262)*100/D262</f>
        <v>204.54545454545453</v>
      </c>
      <c r="K262" s="208">
        <f t="shared" ref="K262:K325" si="29">(H262-E262)*100/E262</f>
        <v>157.98993487270573</v>
      </c>
      <c r="L262" s="208">
        <f t="shared" ref="L262:L325" si="30">(I262-F262)*100/F262</f>
        <v>162.87514956809653</v>
      </c>
      <c r="M262" s="209">
        <f t="shared" ref="M262:M325" si="31">E262/D262</f>
        <v>8.5303030303030312</v>
      </c>
      <c r="N262" s="209">
        <f t="shared" ref="N262:N324" si="32">H262/G262</f>
        <v>7.2262852404643443</v>
      </c>
      <c r="O262" s="209">
        <f t="shared" ref="O262:O325" si="33">F262/D262</f>
        <v>7.703156565656565</v>
      </c>
      <c r="P262" s="209">
        <f t="shared" ref="P262:P324" si="34">I262/G262</f>
        <v>6.64915008291874</v>
      </c>
    </row>
    <row r="263" spans="1:16">
      <c r="A263" s="74" t="s">
        <v>243</v>
      </c>
      <c r="B263" s="74" t="s">
        <v>244</v>
      </c>
      <c r="C263" s="74" t="s">
        <v>134</v>
      </c>
      <c r="D263" s="75">
        <v>4776</v>
      </c>
      <c r="E263" s="75">
        <v>38599.199999999997</v>
      </c>
      <c r="F263" s="75">
        <v>34423.230000000003</v>
      </c>
      <c r="G263" s="75">
        <v>1080</v>
      </c>
      <c r="H263" s="75">
        <v>5805</v>
      </c>
      <c r="I263" s="75">
        <v>5203.72</v>
      </c>
      <c r="J263" s="207">
        <f t="shared" si="28"/>
        <v>-77.386934673366838</v>
      </c>
      <c r="K263" s="208">
        <f t="shared" si="29"/>
        <v>-84.960828203693339</v>
      </c>
      <c r="L263" s="208">
        <f t="shared" si="30"/>
        <v>-84.88311526838126</v>
      </c>
      <c r="M263" s="209">
        <f t="shared" si="31"/>
        <v>8.0819095477386931</v>
      </c>
      <c r="N263" s="209">
        <f t="shared" si="32"/>
        <v>5.375</v>
      </c>
      <c r="O263" s="209">
        <f t="shared" si="33"/>
        <v>7.2075439698492465</v>
      </c>
      <c r="P263" s="209">
        <f t="shared" si="34"/>
        <v>4.8182592592592597</v>
      </c>
    </row>
    <row r="264" spans="1:16">
      <c r="A264" s="74" t="s">
        <v>243</v>
      </c>
      <c r="B264" s="74" t="s">
        <v>244</v>
      </c>
      <c r="C264" s="74" t="s">
        <v>62</v>
      </c>
      <c r="D264" s="75">
        <v>10479.6</v>
      </c>
      <c r="E264" s="75">
        <v>65137.8</v>
      </c>
      <c r="F264" s="75">
        <v>58165.71</v>
      </c>
      <c r="G264" s="75">
        <v>15576</v>
      </c>
      <c r="H264" s="75">
        <v>87414.24</v>
      </c>
      <c r="I264" s="75">
        <v>79644.89</v>
      </c>
      <c r="J264" s="207">
        <f t="shared" si="28"/>
        <v>48.631627161342031</v>
      </c>
      <c r="K264" s="208">
        <f t="shared" si="29"/>
        <v>34.198944391735672</v>
      </c>
      <c r="L264" s="208">
        <f t="shared" si="30"/>
        <v>36.927564367391028</v>
      </c>
      <c r="M264" s="209">
        <f t="shared" si="31"/>
        <v>6.2156761708462156</v>
      </c>
      <c r="N264" s="209">
        <f t="shared" si="32"/>
        <v>5.6121109399075504</v>
      </c>
      <c r="O264" s="209">
        <f t="shared" si="33"/>
        <v>5.5503750143135235</v>
      </c>
      <c r="P264" s="209">
        <f t="shared" si="34"/>
        <v>5.1133082948125317</v>
      </c>
    </row>
    <row r="265" spans="1:16">
      <c r="A265" s="74" t="s">
        <v>243</v>
      </c>
      <c r="B265" s="74" t="s">
        <v>244</v>
      </c>
      <c r="C265" s="74" t="s">
        <v>121</v>
      </c>
      <c r="D265" s="75">
        <v>6223</v>
      </c>
      <c r="E265" s="75">
        <v>27481.24</v>
      </c>
      <c r="F265" s="75">
        <v>24638.880000000001</v>
      </c>
      <c r="G265" s="75">
        <v>12326</v>
      </c>
      <c r="H265" s="75">
        <v>46612.2</v>
      </c>
      <c r="I265" s="75">
        <v>41875.040000000001</v>
      </c>
      <c r="J265" s="207">
        <f t="shared" si="28"/>
        <v>98.071669612726978</v>
      </c>
      <c r="K265" s="208">
        <f t="shared" si="29"/>
        <v>69.61461709879174</v>
      </c>
      <c r="L265" s="208">
        <f t="shared" si="30"/>
        <v>69.955127830485793</v>
      </c>
      <c r="M265" s="209">
        <f t="shared" si="31"/>
        <v>4.4160758476619</v>
      </c>
      <c r="N265" s="209">
        <f t="shared" si="32"/>
        <v>3.7816160960571148</v>
      </c>
      <c r="O265" s="209">
        <f t="shared" si="33"/>
        <v>3.9593250843644547</v>
      </c>
      <c r="P265" s="209">
        <f t="shared" si="34"/>
        <v>3.397293525880253</v>
      </c>
    </row>
    <row r="266" spans="1:16">
      <c r="A266" s="74" t="s">
        <v>243</v>
      </c>
      <c r="B266" s="74" t="s">
        <v>244</v>
      </c>
      <c r="C266" s="74" t="s">
        <v>91</v>
      </c>
      <c r="D266" s="75"/>
      <c r="E266" s="75"/>
      <c r="F266" s="75"/>
      <c r="G266" s="75">
        <v>60</v>
      </c>
      <c r="H266" s="75">
        <v>396.96</v>
      </c>
      <c r="I266" s="75">
        <v>370.19</v>
      </c>
      <c r="J266" s="207"/>
      <c r="K266" s="207"/>
      <c r="L266" s="207"/>
      <c r="M266" s="207"/>
      <c r="N266" s="209">
        <f t="shared" si="32"/>
        <v>6.6159999999999997</v>
      </c>
      <c r="O266" s="209"/>
      <c r="P266" s="209">
        <f t="shared" si="34"/>
        <v>6.1698333333333331</v>
      </c>
    </row>
    <row r="267" spans="1:16">
      <c r="A267" s="74" t="s">
        <v>243</v>
      </c>
      <c r="B267" s="74" t="s">
        <v>244</v>
      </c>
      <c r="C267" s="74" t="s">
        <v>45</v>
      </c>
      <c r="D267" s="75">
        <v>23752</v>
      </c>
      <c r="E267" s="75">
        <v>123969.9</v>
      </c>
      <c r="F267" s="75">
        <v>110833.5</v>
      </c>
      <c r="G267" s="75">
        <v>48474.8</v>
      </c>
      <c r="H267" s="75">
        <v>196189.78</v>
      </c>
      <c r="I267" s="75">
        <v>178556.49</v>
      </c>
      <c r="J267" s="207">
        <f t="shared" si="28"/>
        <v>104.08723475917819</v>
      </c>
      <c r="K267" s="208">
        <f t="shared" si="29"/>
        <v>58.255979878986757</v>
      </c>
      <c r="L267" s="208">
        <f t="shared" si="30"/>
        <v>61.103357739311662</v>
      </c>
      <c r="M267" s="209">
        <f t="shared" si="31"/>
        <v>5.2193457393061635</v>
      </c>
      <c r="N267" s="209">
        <f t="shared" si="32"/>
        <v>4.0472530056854277</v>
      </c>
      <c r="O267" s="209">
        <f t="shared" si="33"/>
        <v>4.6662807342539576</v>
      </c>
      <c r="P267" s="209">
        <f t="shared" si="34"/>
        <v>3.6834910097617728</v>
      </c>
    </row>
    <row r="268" spans="1:16">
      <c r="A268" s="74" t="s">
        <v>243</v>
      </c>
      <c r="B268" s="74" t="s">
        <v>244</v>
      </c>
      <c r="C268" s="74" t="s">
        <v>61</v>
      </c>
      <c r="D268" s="75">
        <v>4273.6000000000004</v>
      </c>
      <c r="E268" s="75">
        <v>30022.560000000001</v>
      </c>
      <c r="F268" s="75">
        <v>26798.81</v>
      </c>
      <c r="G268" s="75">
        <v>528</v>
      </c>
      <c r="H268" s="75">
        <v>3608.16</v>
      </c>
      <c r="I268" s="75">
        <v>3308.84</v>
      </c>
      <c r="J268" s="207">
        <f t="shared" si="28"/>
        <v>-87.645076750280793</v>
      </c>
      <c r="K268" s="208">
        <f t="shared" si="29"/>
        <v>-87.981837658081119</v>
      </c>
      <c r="L268" s="208">
        <f t="shared" si="30"/>
        <v>-87.653033847398447</v>
      </c>
      <c r="M268" s="209">
        <f t="shared" si="31"/>
        <v>7.0251216772744289</v>
      </c>
      <c r="N268" s="209">
        <f t="shared" si="32"/>
        <v>6.8336363636363631</v>
      </c>
      <c r="O268" s="209">
        <f t="shared" si="33"/>
        <v>6.2707810745039305</v>
      </c>
      <c r="P268" s="209">
        <f t="shared" si="34"/>
        <v>6.2667424242424241</v>
      </c>
    </row>
    <row r="269" spans="1:16">
      <c r="A269" s="74" t="s">
        <v>243</v>
      </c>
      <c r="B269" s="74" t="s">
        <v>244</v>
      </c>
      <c r="C269" s="74" t="s">
        <v>497</v>
      </c>
      <c r="D269" s="75">
        <v>72</v>
      </c>
      <c r="E269" s="75">
        <v>524.9</v>
      </c>
      <c r="F269" s="75">
        <v>469.69</v>
      </c>
      <c r="G269" s="75">
        <v>120</v>
      </c>
      <c r="H269" s="75">
        <v>853</v>
      </c>
      <c r="I269" s="75">
        <v>810.28</v>
      </c>
      <c r="J269" s="207">
        <f t="shared" si="28"/>
        <v>66.666666666666671</v>
      </c>
      <c r="K269" s="208">
        <f t="shared" si="29"/>
        <v>62.507144217946276</v>
      </c>
      <c r="L269" s="208">
        <f t="shared" si="30"/>
        <v>72.51378568843279</v>
      </c>
      <c r="M269" s="209">
        <f t="shared" si="31"/>
        <v>7.2902777777777779</v>
      </c>
      <c r="N269" s="209">
        <f t="shared" si="32"/>
        <v>7.1083333333333334</v>
      </c>
      <c r="O269" s="209">
        <f t="shared" si="33"/>
        <v>6.5234722222222219</v>
      </c>
      <c r="P269" s="209">
        <f t="shared" si="34"/>
        <v>6.7523333333333335</v>
      </c>
    </row>
    <row r="270" spans="1:16">
      <c r="A270" s="74" t="s">
        <v>243</v>
      </c>
      <c r="B270" s="74" t="s">
        <v>244</v>
      </c>
      <c r="C270" s="74" t="s">
        <v>151</v>
      </c>
      <c r="D270" s="75">
        <v>12968.9</v>
      </c>
      <c r="E270" s="75">
        <v>82002.02</v>
      </c>
      <c r="F270" s="75">
        <v>73482.570000000007</v>
      </c>
      <c r="G270" s="75">
        <v>35515.97</v>
      </c>
      <c r="H270" s="75">
        <v>169687.88</v>
      </c>
      <c r="I270" s="75">
        <v>154549.56</v>
      </c>
      <c r="J270" s="207">
        <f t="shared" si="28"/>
        <v>173.85491444918227</v>
      </c>
      <c r="K270" s="208">
        <f t="shared" si="29"/>
        <v>106.93134144744239</v>
      </c>
      <c r="L270" s="208">
        <f t="shared" si="30"/>
        <v>110.32138641857516</v>
      </c>
      <c r="M270" s="209">
        <f t="shared" si="31"/>
        <v>6.3229741921057308</v>
      </c>
      <c r="N270" s="209">
        <f t="shared" si="32"/>
        <v>4.777790948691532</v>
      </c>
      <c r="O270" s="209">
        <f t="shared" si="33"/>
        <v>5.6660603443622826</v>
      </c>
      <c r="P270" s="209">
        <f t="shared" si="34"/>
        <v>4.3515511472726214</v>
      </c>
    </row>
    <row r="271" spans="1:16">
      <c r="A271" s="74" t="s">
        <v>243</v>
      </c>
      <c r="B271" s="74" t="s">
        <v>244</v>
      </c>
      <c r="C271" s="74" t="s">
        <v>101</v>
      </c>
      <c r="D271" s="75">
        <v>2672</v>
      </c>
      <c r="E271" s="75">
        <v>15471.28</v>
      </c>
      <c r="F271" s="75">
        <v>13894</v>
      </c>
      <c r="G271" s="75">
        <v>2828</v>
      </c>
      <c r="H271" s="75">
        <v>14499.34</v>
      </c>
      <c r="I271" s="75">
        <v>13281.7</v>
      </c>
      <c r="J271" s="207">
        <f t="shared" si="28"/>
        <v>5.8383233532934131</v>
      </c>
      <c r="K271" s="208">
        <f t="shared" si="29"/>
        <v>-6.2822209927039037</v>
      </c>
      <c r="L271" s="208">
        <f t="shared" si="30"/>
        <v>-4.4069382467251996</v>
      </c>
      <c r="M271" s="209">
        <f t="shared" si="31"/>
        <v>5.7901497005988025</v>
      </c>
      <c r="N271" s="209">
        <f t="shared" si="32"/>
        <v>5.1270650636492219</v>
      </c>
      <c r="O271" s="209">
        <f t="shared" si="33"/>
        <v>5.1998502994011977</v>
      </c>
      <c r="P271" s="209">
        <f t="shared" si="34"/>
        <v>4.696499292786422</v>
      </c>
    </row>
    <row r="272" spans="1:16">
      <c r="A272" s="74" t="s">
        <v>243</v>
      </c>
      <c r="B272" s="74" t="s">
        <v>244</v>
      </c>
      <c r="C272" s="74" t="s">
        <v>585</v>
      </c>
      <c r="D272" s="75">
        <v>162</v>
      </c>
      <c r="E272" s="75">
        <v>995.47</v>
      </c>
      <c r="F272" s="75">
        <v>882.19</v>
      </c>
      <c r="G272" s="75"/>
      <c r="H272" s="75"/>
      <c r="I272" s="75"/>
      <c r="J272" s="207">
        <f t="shared" si="28"/>
        <v>-100</v>
      </c>
      <c r="K272" s="208">
        <f t="shared" si="29"/>
        <v>-100</v>
      </c>
      <c r="L272" s="208">
        <f t="shared" si="30"/>
        <v>-100</v>
      </c>
      <c r="M272" s="209">
        <f t="shared" si="31"/>
        <v>6.1448765432098771</v>
      </c>
      <c r="N272" s="209"/>
      <c r="O272" s="209">
        <f t="shared" si="33"/>
        <v>5.4456172839506181</v>
      </c>
      <c r="P272" s="209"/>
    </row>
    <row r="273" spans="1:16">
      <c r="A273" s="74" t="s">
        <v>243</v>
      </c>
      <c r="B273" s="74" t="s">
        <v>244</v>
      </c>
      <c r="C273" s="74" t="s">
        <v>68</v>
      </c>
      <c r="D273" s="75">
        <v>192</v>
      </c>
      <c r="E273" s="75">
        <v>1641.6</v>
      </c>
      <c r="F273" s="75">
        <v>1506.06</v>
      </c>
      <c r="G273" s="75"/>
      <c r="H273" s="75"/>
      <c r="I273" s="75"/>
      <c r="J273" s="207">
        <f t="shared" si="28"/>
        <v>-100</v>
      </c>
      <c r="K273" s="208">
        <f t="shared" si="29"/>
        <v>-100</v>
      </c>
      <c r="L273" s="208">
        <f t="shared" si="30"/>
        <v>-100</v>
      </c>
      <c r="M273" s="209">
        <f t="shared" si="31"/>
        <v>8.5499999999999989</v>
      </c>
      <c r="N273" s="209"/>
      <c r="O273" s="209">
        <f t="shared" si="33"/>
        <v>7.8440624999999997</v>
      </c>
      <c r="P273" s="209"/>
    </row>
    <row r="274" spans="1:16">
      <c r="A274" s="74" t="s">
        <v>243</v>
      </c>
      <c r="B274" s="74" t="s">
        <v>244</v>
      </c>
      <c r="C274" s="74" t="s">
        <v>557</v>
      </c>
      <c r="D274" s="75"/>
      <c r="E274" s="75"/>
      <c r="F274" s="75"/>
      <c r="G274" s="75">
        <v>136</v>
      </c>
      <c r="H274" s="75">
        <v>778.55</v>
      </c>
      <c r="I274" s="75">
        <v>703.05</v>
      </c>
      <c r="J274" s="207"/>
      <c r="K274" s="207"/>
      <c r="L274" s="207"/>
      <c r="M274" s="207"/>
      <c r="N274" s="209">
        <f t="shared" si="32"/>
        <v>5.7246323529411764</v>
      </c>
      <c r="O274" s="209"/>
      <c r="P274" s="209">
        <f t="shared" si="34"/>
        <v>5.1694852941176466</v>
      </c>
    </row>
    <row r="275" spans="1:16">
      <c r="A275" s="74" t="s">
        <v>243</v>
      </c>
      <c r="B275" s="74" t="s">
        <v>244</v>
      </c>
      <c r="C275" s="74" t="s">
        <v>178</v>
      </c>
      <c r="D275" s="75">
        <v>7655</v>
      </c>
      <c r="E275" s="75">
        <v>56619.26</v>
      </c>
      <c r="F275" s="75">
        <v>50673.23</v>
      </c>
      <c r="G275" s="75">
        <v>6085.6</v>
      </c>
      <c r="H275" s="75">
        <v>44990.18</v>
      </c>
      <c r="I275" s="75">
        <v>40598.54</v>
      </c>
      <c r="J275" s="207">
        <f t="shared" si="28"/>
        <v>-20.501632919660349</v>
      </c>
      <c r="K275" s="208">
        <f t="shared" si="29"/>
        <v>-20.539088642274734</v>
      </c>
      <c r="L275" s="208">
        <f t="shared" si="30"/>
        <v>-19.881681116439591</v>
      </c>
      <c r="M275" s="209">
        <f t="shared" si="31"/>
        <v>7.3963762246897451</v>
      </c>
      <c r="N275" s="209">
        <f t="shared" si="32"/>
        <v>7.3928914158012349</v>
      </c>
      <c r="O275" s="209">
        <f t="shared" si="33"/>
        <v>6.6196250816459834</v>
      </c>
      <c r="P275" s="209">
        <f t="shared" si="34"/>
        <v>6.6712468778756406</v>
      </c>
    </row>
    <row r="276" spans="1:16">
      <c r="A276" s="74" t="s">
        <v>243</v>
      </c>
      <c r="B276" s="74" t="s">
        <v>244</v>
      </c>
      <c r="C276" s="74" t="s">
        <v>169</v>
      </c>
      <c r="D276" s="75">
        <v>1640</v>
      </c>
      <c r="E276" s="75">
        <v>10560</v>
      </c>
      <c r="F276" s="75">
        <v>9477.2199999999993</v>
      </c>
      <c r="G276" s="75"/>
      <c r="H276" s="75"/>
      <c r="I276" s="75"/>
      <c r="J276" s="207">
        <f t="shared" si="28"/>
        <v>-100</v>
      </c>
      <c r="K276" s="208">
        <f t="shared" si="29"/>
        <v>-100</v>
      </c>
      <c r="L276" s="208">
        <f t="shared" si="30"/>
        <v>-100</v>
      </c>
      <c r="M276" s="209">
        <f t="shared" si="31"/>
        <v>6.4390243902439028</v>
      </c>
      <c r="N276" s="209"/>
      <c r="O276" s="209">
        <f t="shared" si="33"/>
        <v>5.778792682926829</v>
      </c>
      <c r="P276" s="209"/>
    </row>
    <row r="277" spans="1:16">
      <c r="A277" s="74" t="s">
        <v>243</v>
      </c>
      <c r="B277" s="74" t="s">
        <v>244</v>
      </c>
      <c r="C277" s="74" t="s">
        <v>48</v>
      </c>
      <c r="D277" s="75">
        <v>6242.4</v>
      </c>
      <c r="E277" s="75">
        <v>41616.5</v>
      </c>
      <c r="F277" s="75">
        <v>37192.47</v>
      </c>
      <c r="G277" s="75">
        <v>5040</v>
      </c>
      <c r="H277" s="75">
        <v>33962</v>
      </c>
      <c r="I277" s="75">
        <v>31768.53</v>
      </c>
      <c r="J277" s="207">
        <f t="shared" si="28"/>
        <v>-19.261822376009224</v>
      </c>
      <c r="K277" s="208">
        <f t="shared" si="29"/>
        <v>-18.392945105907511</v>
      </c>
      <c r="L277" s="208">
        <f t="shared" si="30"/>
        <v>-14.583435840641942</v>
      </c>
      <c r="M277" s="209">
        <f t="shared" si="31"/>
        <v>6.6667467640651035</v>
      </c>
      <c r="N277" s="209">
        <f t="shared" si="32"/>
        <v>6.7384920634920631</v>
      </c>
      <c r="O277" s="209">
        <f t="shared" si="33"/>
        <v>5.9580401768550564</v>
      </c>
      <c r="P277" s="209">
        <f t="shared" si="34"/>
        <v>6.3032797619047614</v>
      </c>
    </row>
    <row r="278" spans="1:16">
      <c r="A278" s="74" t="s">
        <v>243</v>
      </c>
      <c r="B278" s="74" t="s">
        <v>244</v>
      </c>
      <c r="C278" s="74" t="s">
        <v>82</v>
      </c>
      <c r="D278" s="75">
        <v>4810</v>
      </c>
      <c r="E278" s="75">
        <v>31834.25</v>
      </c>
      <c r="F278" s="75">
        <v>28235.599999999999</v>
      </c>
      <c r="G278" s="75"/>
      <c r="H278" s="75"/>
      <c r="I278" s="75"/>
      <c r="J278" s="207">
        <f t="shared" si="28"/>
        <v>-100</v>
      </c>
      <c r="K278" s="208">
        <f t="shared" si="29"/>
        <v>-100</v>
      </c>
      <c r="L278" s="208">
        <f t="shared" si="30"/>
        <v>-100</v>
      </c>
      <c r="M278" s="209">
        <f t="shared" si="31"/>
        <v>6.6183471933471933</v>
      </c>
      <c r="N278" s="209"/>
      <c r="O278" s="209">
        <f t="shared" si="33"/>
        <v>5.8701871101871097</v>
      </c>
      <c r="P278" s="209"/>
    </row>
    <row r="279" spans="1:16">
      <c r="A279" s="74" t="s">
        <v>243</v>
      </c>
      <c r="B279" s="74" t="s">
        <v>244</v>
      </c>
      <c r="C279" s="74" t="s">
        <v>107</v>
      </c>
      <c r="D279" s="75">
        <v>501.6</v>
      </c>
      <c r="E279" s="75">
        <v>4288.68</v>
      </c>
      <c r="F279" s="75">
        <v>3848.33</v>
      </c>
      <c r="G279" s="75">
        <v>328.8</v>
      </c>
      <c r="H279" s="75">
        <v>2811.24</v>
      </c>
      <c r="I279" s="75">
        <v>2567.08</v>
      </c>
      <c r="J279" s="207">
        <f t="shared" si="28"/>
        <v>-34.449760765550238</v>
      </c>
      <c r="K279" s="208">
        <f t="shared" si="29"/>
        <v>-34.449760765550252</v>
      </c>
      <c r="L279" s="208">
        <f t="shared" si="30"/>
        <v>-33.293662445788172</v>
      </c>
      <c r="M279" s="209">
        <f t="shared" si="31"/>
        <v>8.5500000000000007</v>
      </c>
      <c r="N279" s="209">
        <f t="shared" si="32"/>
        <v>8.5499999999999989</v>
      </c>
      <c r="O279" s="209">
        <f t="shared" si="33"/>
        <v>7.6721092503987238</v>
      </c>
      <c r="P279" s="209">
        <f t="shared" si="34"/>
        <v>7.8074209245742088</v>
      </c>
    </row>
    <row r="280" spans="1:16">
      <c r="A280" s="74" t="s">
        <v>243</v>
      </c>
      <c r="B280" s="74" t="s">
        <v>244</v>
      </c>
      <c r="C280" s="74" t="s">
        <v>65</v>
      </c>
      <c r="D280" s="75">
        <v>30</v>
      </c>
      <c r="E280" s="75">
        <v>263.7</v>
      </c>
      <c r="F280" s="75">
        <v>234.36</v>
      </c>
      <c r="G280" s="75">
        <v>30</v>
      </c>
      <c r="H280" s="75">
        <v>263.7</v>
      </c>
      <c r="I280" s="75">
        <v>246.59</v>
      </c>
      <c r="J280" s="207">
        <f t="shared" si="28"/>
        <v>0</v>
      </c>
      <c r="K280" s="208">
        <f t="shared" si="29"/>
        <v>0</v>
      </c>
      <c r="L280" s="208">
        <f t="shared" si="30"/>
        <v>5.2184673152415044</v>
      </c>
      <c r="M280" s="209">
        <f t="shared" si="31"/>
        <v>8.7899999999999991</v>
      </c>
      <c r="N280" s="209">
        <f t="shared" si="32"/>
        <v>8.7899999999999991</v>
      </c>
      <c r="O280" s="209">
        <f t="shared" si="33"/>
        <v>7.8120000000000003</v>
      </c>
      <c r="P280" s="209">
        <f t="shared" si="34"/>
        <v>8.2196666666666669</v>
      </c>
    </row>
    <row r="281" spans="1:16">
      <c r="A281" s="74" t="s">
        <v>709</v>
      </c>
      <c r="B281" s="74" t="s">
        <v>245</v>
      </c>
      <c r="C281" s="74" t="s">
        <v>151</v>
      </c>
      <c r="D281" s="75"/>
      <c r="E281" s="75"/>
      <c r="F281" s="75"/>
      <c r="G281" s="75">
        <v>1894.08</v>
      </c>
      <c r="H281" s="75">
        <v>11376.17</v>
      </c>
      <c r="I281" s="75">
        <v>10230.16</v>
      </c>
      <c r="J281" s="207"/>
      <c r="K281" s="207"/>
      <c r="L281" s="207"/>
      <c r="M281" s="207"/>
      <c r="N281" s="209">
        <f t="shared" si="32"/>
        <v>6.0061718618009801</v>
      </c>
      <c r="O281" s="209"/>
      <c r="P281" s="209">
        <f t="shared" si="34"/>
        <v>5.4011235005913161</v>
      </c>
    </row>
    <row r="282" spans="1:16">
      <c r="A282" s="74" t="s">
        <v>246</v>
      </c>
      <c r="B282" s="74" t="s">
        <v>247</v>
      </c>
      <c r="C282" s="74" t="s">
        <v>121</v>
      </c>
      <c r="D282" s="75"/>
      <c r="E282" s="75"/>
      <c r="F282" s="75"/>
      <c r="G282" s="75">
        <v>120</v>
      </c>
      <c r="H282" s="75">
        <v>924</v>
      </c>
      <c r="I282" s="75">
        <v>859.6</v>
      </c>
      <c r="J282" s="207"/>
      <c r="K282" s="207"/>
      <c r="L282" s="207"/>
      <c r="M282" s="207"/>
      <c r="N282" s="209">
        <f t="shared" si="32"/>
        <v>7.7</v>
      </c>
      <c r="O282" s="209"/>
      <c r="P282" s="209">
        <f t="shared" si="34"/>
        <v>7.1633333333333331</v>
      </c>
    </row>
    <row r="283" spans="1:16">
      <c r="A283" s="74" t="s">
        <v>246</v>
      </c>
      <c r="B283" s="74" t="s">
        <v>247</v>
      </c>
      <c r="C283" s="74" t="s">
        <v>45</v>
      </c>
      <c r="D283" s="75">
        <v>11100</v>
      </c>
      <c r="E283" s="75">
        <v>25580</v>
      </c>
      <c r="F283" s="75">
        <v>23147.38</v>
      </c>
      <c r="G283" s="75"/>
      <c r="H283" s="75"/>
      <c r="I283" s="75"/>
      <c r="J283" s="207">
        <f t="shared" si="28"/>
        <v>-100</v>
      </c>
      <c r="K283" s="208">
        <f t="shared" si="29"/>
        <v>-100</v>
      </c>
      <c r="L283" s="208">
        <f t="shared" si="30"/>
        <v>-100</v>
      </c>
      <c r="M283" s="209">
        <f t="shared" si="31"/>
        <v>2.3045045045045045</v>
      </c>
      <c r="N283" s="209"/>
      <c r="O283" s="209">
        <f t="shared" si="33"/>
        <v>2.0853495495495498</v>
      </c>
      <c r="P283" s="209"/>
    </row>
    <row r="284" spans="1:16">
      <c r="A284" s="74" t="s">
        <v>246</v>
      </c>
      <c r="B284" s="74" t="s">
        <v>247</v>
      </c>
      <c r="C284" s="74" t="s">
        <v>151</v>
      </c>
      <c r="D284" s="75"/>
      <c r="E284" s="75"/>
      <c r="F284" s="75"/>
      <c r="G284" s="75">
        <v>3198.73</v>
      </c>
      <c r="H284" s="75">
        <v>17355.68</v>
      </c>
      <c r="I284" s="75">
        <v>15143.49</v>
      </c>
      <c r="J284" s="207"/>
      <c r="K284" s="207"/>
      <c r="L284" s="207"/>
      <c r="M284" s="207"/>
      <c r="N284" s="209">
        <f t="shared" si="32"/>
        <v>5.4258033657107667</v>
      </c>
      <c r="O284" s="209"/>
      <c r="P284" s="209">
        <f t="shared" si="34"/>
        <v>4.7342195183713534</v>
      </c>
    </row>
    <row r="285" spans="1:16">
      <c r="A285" s="74" t="s">
        <v>248</v>
      </c>
      <c r="B285" s="74" t="s">
        <v>245</v>
      </c>
      <c r="C285" s="74" t="s">
        <v>62</v>
      </c>
      <c r="D285" s="75">
        <v>772.5</v>
      </c>
      <c r="E285" s="75">
        <v>5730</v>
      </c>
      <c r="F285" s="75">
        <v>5070.8</v>
      </c>
      <c r="G285" s="75">
        <v>1650</v>
      </c>
      <c r="H285" s="75">
        <v>11007</v>
      </c>
      <c r="I285" s="75">
        <v>10117.68</v>
      </c>
      <c r="J285" s="207">
        <f t="shared" si="28"/>
        <v>113.59223300970874</v>
      </c>
      <c r="K285" s="208">
        <f t="shared" si="29"/>
        <v>92.094240837696333</v>
      </c>
      <c r="L285" s="208">
        <f t="shared" si="30"/>
        <v>99.528279561410429</v>
      </c>
      <c r="M285" s="209">
        <f t="shared" si="31"/>
        <v>7.4174757281553401</v>
      </c>
      <c r="N285" s="209">
        <f t="shared" si="32"/>
        <v>6.6709090909090909</v>
      </c>
      <c r="O285" s="209">
        <f t="shared" si="33"/>
        <v>6.5641423948220066</v>
      </c>
      <c r="P285" s="209">
        <f t="shared" si="34"/>
        <v>6.1319272727272729</v>
      </c>
    </row>
    <row r="286" spans="1:16">
      <c r="A286" s="74" t="s">
        <v>248</v>
      </c>
      <c r="B286" s="74" t="s">
        <v>245</v>
      </c>
      <c r="C286" s="74" t="s">
        <v>121</v>
      </c>
      <c r="D286" s="75"/>
      <c r="E286" s="75"/>
      <c r="F286" s="75"/>
      <c r="G286" s="75">
        <v>600</v>
      </c>
      <c r="H286" s="75">
        <v>4224</v>
      </c>
      <c r="I286" s="75">
        <v>3828.76</v>
      </c>
      <c r="J286" s="207"/>
      <c r="K286" s="207"/>
      <c r="L286" s="207"/>
      <c r="M286" s="207"/>
      <c r="N286" s="209">
        <f t="shared" si="32"/>
        <v>7.04</v>
      </c>
      <c r="O286" s="209"/>
      <c r="P286" s="209">
        <f t="shared" si="34"/>
        <v>6.3812666666666669</v>
      </c>
    </row>
    <row r="287" spans="1:16">
      <c r="A287" s="74" t="s">
        <v>248</v>
      </c>
      <c r="B287" s="74" t="s">
        <v>245</v>
      </c>
      <c r="C287" s="74" t="s">
        <v>45</v>
      </c>
      <c r="D287" s="75"/>
      <c r="E287" s="75"/>
      <c r="F287" s="75"/>
      <c r="G287" s="75">
        <v>1475</v>
      </c>
      <c r="H287" s="75">
        <v>5355</v>
      </c>
      <c r="I287" s="75">
        <v>4790.28</v>
      </c>
      <c r="J287" s="207"/>
      <c r="K287" s="207"/>
      <c r="L287" s="207"/>
      <c r="M287" s="207"/>
      <c r="N287" s="209">
        <f t="shared" si="32"/>
        <v>3.630508474576271</v>
      </c>
      <c r="O287" s="209"/>
      <c r="P287" s="209">
        <f t="shared" si="34"/>
        <v>3.2476474576271186</v>
      </c>
    </row>
    <row r="288" spans="1:16">
      <c r="A288" s="74" t="s">
        <v>248</v>
      </c>
      <c r="B288" s="74" t="s">
        <v>245</v>
      </c>
      <c r="C288" s="74" t="s">
        <v>61</v>
      </c>
      <c r="D288" s="75">
        <v>205.8</v>
      </c>
      <c r="E288" s="75">
        <v>2487.2399999999998</v>
      </c>
      <c r="F288" s="75">
        <v>2231.66</v>
      </c>
      <c r="G288" s="75">
        <v>106.05</v>
      </c>
      <c r="H288" s="75">
        <v>2032.48</v>
      </c>
      <c r="I288" s="75">
        <v>1789.86</v>
      </c>
      <c r="J288" s="207">
        <f t="shared" si="28"/>
        <v>-48.469387755102048</v>
      </c>
      <c r="K288" s="208">
        <f t="shared" si="29"/>
        <v>-18.283720107428309</v>
      </c>
      <c r="L288" s="208">
        <f t="shared" si="30"/>
        <v>-19.796922470268768</v>
      </c>
      <c r="M288" s="209">
        <f t="shared" si="31"/>
        <v>12.085714285714284</v>
      </c>
      <c r="N288" s="209">
        <f t="shared" si="32"/>
        <v>19.165299387081564</v>
      </c>
      <c r="O288" s="209">
        <f t="shared" si="33"/>
        <v>10.84382896015549</v>
      </c>
      <c r="P288" s="209">
        <f t="shared" si="34"/>
        <v>16.877510608203679</v>
      </c>
    </row>
    <row r="289" spans="1:16">
      <c r="A289" s="74" t="s">
        <v>248</v>
      </c>
      <c r="B289" s="74" t="s">
        <v>245</v>
      </c>
      <c r="C289" s="74" t="s">
        <v>151</v>
      </c>
      <c r="D289" s="75">
        <v>1792.3</v>
      </c>
      <c r="E289" s="75">
        <v>10379.709999999999</v>
      </c>
      <c r="F289" s="75">
        <v>9326.9</v>
      </c>
      <c r="G289" s="75">
        <v>9624.2800000000007</v>
      </c>
      <c r="H289" s="75">
        <v>47580.39</v>
      </c>
      <c r="I289" s="75">
        <v>42359.08</v>
      </c>
      <c r="J289" s="207">
        <f t="shared" si="28"/>
        <v>436.97930034034482</v>
      </c>
      <c r="K289" s="208">
        <f t="shared" si="29"/>
        <v>358.39806699801829</v>
      </c>
      <c r="L289" s="208">
        <f t="shared" si="30"/>
        <v>354.16033194308937</v>
      </c>
      <c r="M289" s="209">
        <f t="shared" si="31"/>
        <v>5.7912793617139986</v>
      </c>
      <c r="N289" s="209">
        <f t="shared" si="32"/>
        <v>4.9437869638040448</v>
      </c>
      <c r="O289" s="209">
        <f t="shared" si="33"/>
        <v>5.2038721196228312</v>
      </c>
      <c r="P289" s="209">
        <f t="shared" si="34"/>
        <v>4.4012726146787085</v>
      </c>
    </row>
    <row r="290" spans="1:16">
      <c r="A290" s="74" t="s">
        <v>248</v>
      </c>
      <c r="B290" s="74" t="s">
        <v>245</v>
      </c>
      <c r="C290" s="74" t="s">
        <v>178</v>
      </c>
      <c r="D290" s="75">
        <v>516</v>
      </c>
      <c r="E290" s="75">
        <v>4540.8</v>
      </c>
      <c r="F290" s="75">
        <v>4109.49</v>
      </c>
      <c r="G290" s="75">
        <v>480</v>
      </c>
      <c r="H290" s="75">
        <v>4224</v>
      </c>
      <c r="I290" s="75">
        <v>3837.59</v>
      </c>
      <c r="J290" s="207">
        <f t="shared" si="28"/>
        <v>-6.9767441860465116</v>
      </c>
      <c r="K290" s="208">
        <f t="shared" si="29"/>
        <v>-6.9767441860465151</v>
      </c>
      <c r="L290" s="208">
        <f t="shared" si="30"/>
        <v>-6.6163927883995255</v>
      </c>
      <c r="M290" s="209">
        <f t="shared" si="31"/>
        <v>8.8000000000000007</v>
      </c>
      <c r="N290" s="209">
        <f t="shared" si="32"/>
        <v>8.8000000000000007</v>
      </c>
      <c r="O290" s="209">
        <f t="shared" si="33"/>
        <v>7.9641279069767439</v>
      </c>
      <c r="P290" s="209">
        <f t="shared" si="34"/>
        <v>7.994979166666667</v>
      </c>
    </row>
    <row r="291" spans="1:16">
      <c r="A291" s="74" t="s">
        <v>248</v>
      </c>
      <c r="B291" s="74" t="s">
        <v>245</v>
      </c>
      <c r="C291" s="74" t="s">
        <v>48</v>
      </c>
      <c r="D291" s="75"/>
      <c r="E291" s="75"/>
      <c r="F291" s="75"/>
      <c r="G291" s="75">
        <v>90</v>
      </c>
      <c r="H291" s="75">
        <v>400.5</v>
      </c>
      <c r="I291" s="75">
        <v>343.59</v>
      </c>
      <c r="J291" s="207"/>
      <c r="K291" s="207"/>
      <c r="L291" s="207"/>
      <c r="M291" s="207"/>
      <c r="N291" s="209">
        <f t="shared" si="32"/>
        <v>4.45</v>
      </c>
      <c r="O291" s="209"/>
      <c r="P291" s="209">
        <f t="shared" si="34"/>
        <v>3.8176666666666663</v>
      </c>
    </row>
    <row r="292" spans="1:16">
      <c r="A292" s="74" t="s">
        <v>248</v>
      </c>
      <c r="B292" s="74" t="s">
        <v>245</v>
      </c>
      <c r="C292" s="74" t="s">
        <v>82</v>
      </c>
      <c r="D292" s="75">
        <v>180</v>
      </c>
      <c r="E292" s="75">
        <v>1512</v>
      </c>
      <c r="F292" s="75">
        <v>1332.42</v>
      </c>
      <c r="G292" s="75"/>
      <c r="H292" s="75"/>
      <c r="I292" s="75"/>
      <c r="J292" s="207">
        <f t="shared" si="28"/>
        <v>-100</v>
      </c>
      <c r="K292" s="208">
        <f t="shared" si="29"/>
        <v>-100</v>
      </c>
      <c r="L292" s="208">
        <f t="shared" si="30"/>
        <v>-100</v>
      </c>
      <c r="M292" s="209">
        <f t="shared" si="31"/>
        <v>8.4</v>
      </c>
      <c r="N292" s="209"/>
      <c r="O292" s="209">
        <f t="shared" si="33"/>
        <v>7.4023333333333339</v>
      </c>
      <c r="P292" s="209"/>
    </row>
    <row r="293" spans="1:16">
      <c r="A293" s="74" t="s">
        <v>249</v>
      </c>
      <c r="B293" s="74" t="s">
        <v>250</v>
      </c>
      <c r="C293" s="74" t="s">
        <v>133</v>
      </c>
      <c r="D293" s="75">
        <v>15050</v>
      </c>
      <c r="E293" s="75">
        <v>48170</v>
      </c>
      <c r="F293" s="75">
        <v>43330.73</v>
      </c>
      <c r="G293" s="75">
        <v>39636</v>
      </c>
      <c r="H293" s="75">
        <v>100434</v>
      </c>
      <c r="I293" s="75">
        <v>93014.93</v>
      </c>
      <c r="J293" s="207">
        <f t="shared" si="28"/>
        <v>163.36212624584718</v>
      </c>
      <c r="K293" s="208">
        <f t="shared" si="29"/>
        <v>108.49906580859457</v>
      </c>
      <c r="L293" s="208">
        <f t="shared" si="30"/>
        <v>114.66273473814077</v>
      </c>
      <c r="M293" s="209">
        <f t="shared" si="31"/>
        <v>3.2006644518272425</v>
      </c>
      <c r="N293" s="209">
        <f t="shared" si="32"/>
        <v>2.5339085679685134</v>
      </c>
      <c r="O293" s="209">
        <f t="shared" si="33"/>
        <v>2.8791182724252495</v>
      </c>
      <c r="P293" s="209">
        <f t="shared" si="34"/>
        <v>2.3467284791603591</v>
      </c>
    </row>
    <row r="294" spans="1:16">
      <c r="A294" s="74" t="s">
        <v>249</v>
      </c>
      <c r="B294" s="74" t="s">
        <v>250</v>
      </c>
      <c r="C294" s="74" t="s">
        <v>59</v>
      </c>
      <c r="D294" s="75">
        <v>606</v>
      </c>
      <c r="E294" s="75">
        <v>3272.4</v>
      </c>
      <c r="F294" s="75">
        <v>3003.29</v>
      </c>
      <c r="G294" s="75">
        <v>1200</v>
      </c>
      <c r="H294" s="75">
        <v>6480</v>
      </c>
      <c r="I294" s="75">
        <v>6071.05</v>
      </c>
      <c r="J294" s="207">
        <f t="shared" si="28"/>
        <v>98.019801980198025</v>
      </c>
      <c r="K294" s="208">
        <f t="shared" si="29"/>
        <v>98.019801980198011</v>
      </c>
      <c r="L294" s="208">
        <f t="shared" si="30"/>
        <v>102.14664584505658</v>
      </c>
      <c r="M294" s="209">
        <f t="shared" si="31"/>
        <v>5.4</v>
      </c>
      <c r="N294" s="209">
        <f t="shared" si="32"/>
        <v>5.4</v>
      </c>
      <c r="O294" s="209">
        <f t="shared" si="33"/>
        <v>4.9559240924092407</v>
      </c>
      <c r="P294" s="209">
        <f t="shared" si="34"/>
        <v>5.0592083333333333</v>
      </c>
    </row>
    <row r="295" spans="1:16">
      <c r="A295" s="74" t="s">
        <v>249</v>
      </c>
      <c r="B295" s="74" t="s">
        <v>250</v>
      </c>
      <c r="C295" s="74" t="s">
        <v>134</v>
      </c>
      <c r="D295" s="75">
        <v>446</v>
      </c>
      <c r="E295" s="75">
        <v>3060.52</v>
      </c>
      <c r="F295" s="75">
        <v>2734.68</v>
      </c>
      <c r="G295" s="75">
        <v>300</v>
      </c>
      <c r="H295" s="75">
        <v>1110</v>
      </c>
      <c r="I295" s="75">
        <v>995.03</v>
      </c>
      <c r="J295" s="207">
        <f t="shared" si="28"/>
        <v>-32.735426008968609</v>
      </c>
      <c r="K295" s="208">
        <f t="shared" si="29"/>
        <v>-63.731653444512695</v>
      </c>
      <c r="L295" s="208">
        <f t="shared" si="30"/>
        <v>-63.614389983471561</v>
      </c>
      <c r="M295" s="209">
        <f t="shared" si="31"/>
        <v>6.8621524663677134</v>
      </c>
      <c r="N295" s="209">
        <f t="shared" si="32"/>
        <v>3.7</v>
      </c>
      <c r="O295" s="209">
        <f t="shared" si="33"/>
        <v>6.1315695067264571</v>
      </c>
      <c r="P295" s="209">
        <f t="shared" si="34"/>
        <v>3.3167666666666666</v>
      </c>
    </row>
    <row r="296" spans="1:16">
      <c r="A296" s="74" t="s">
        <v>249</v>
      </c>
      <c r="B296" s="74" t="s">
        <v>250</v>
      </c>
      <c r="C296" s="74" t="s">
        <v>62</v>
      </c>
      <c r="D296" s="75">
        <v>20567.5</v>
      </c>
      <c r="E296" s="75">
        <v>120446.2</v>
      </c>
      <c r="F296" s="75">
        <v>108411.49</v>
      </c>
      <c r="G296" s="75">
        <v>21315</v>
      </c>
      <c r="H296" s="75">
        <v>119811.9</v>
      </c>
      <c r="I296" s="75">
        <v>109385.88</v>
      </c>
      <c r="J296" s="207">
        <f t="shared" si="28"/>
        <v>3.6343746201531544</v>
      </c>
      <c r="K296" s="208">
        <f t="shared" si="29"/>
        <v>-0.52662516542655802</v>
      </c>
      <c r="L296" s="208">
        <f t="shared" si="30"/>
        <v>0.89878849557366969</v>
      </c>
      <c r="M296" s="209">
        <f t="shared" si="31"/>
        <v>5.8561419715570677</v>
      </c>
      <c r="N296" s="209">
        <f t="shared" si="32"/>
        <v>5.6210133708655876</v>
      </c>
      <c r="O296" s="209">
        <f t="shared" si="33"/>
        <v>5.2710096025282605</v>
      </c>
      <c r="P296" s="209">
        <f t="shared" si="34"/>
        <v>5.1318733286418015</v>
      </c>
    </row>
    <row r="297" spans="1:16">
      <c r="A297" s="74" t="s">
        <v>249</v>
      </c>
      <c r="B297" s="74" t="s">
        <v>250</v>
      </c>
      <c r="C297" s="74" t="s">
        <v>52</v>
      </c>
      <c r="D297" s="75">
        <v>1020</v>
      </c>
      <c r="E297" s="75">
        <v>4020</v>
      </c>
      <c r="F297" s="75">
        <v>3709.33</v>
      </c>
      <c r="G297" s="75"/>
      <c r="H297" s="75"/>
      <c r="I297" s="75"/>
      <c r="J297" s="207">
        <f t="shared" si="28"/>
        <v>-100</v>
      </c>
      <c r="K297" s="208">
        <f t="shared" si="29"/>
        <v>-100</v>
      </c>
      <c r="L297" s="208">
        <f t="shared" si="30"/>
        <v>-100</v>
      </c>
      <c r="M297" s="209">
        <f t="shared" si="31"/>
        <v>3.9411764705882355</v>
      </c>
      <c r="N297" s="209"/>
      <c r="O297" s="209">
        <f t="shared" si="33"/>
        <v>3.636598039215686</v>
      </c>
      <c r="P297" s="209"/>
    </row>
    <row r="298" spans="1:16">
      <c r="A298" s="74" t="s">
        <v>249</v>
      </c>
      <c r="B298" s="74" t="s">
        <v>250</v>
      </c>
      <c r="C298" s="74" t="s">
        <v>121</v>
      </c>
      <c r="D298" s="75">
        <v>1984</v>
      </c>
      <c r="E298" s="75">
        <v>6041.6</v>
      </c>
      <c r="F298" s="75">
        <v>5434.14</v>
      </c>
      <c r="G298" s="75">
        <v>8179</v>
      </c>
      <c r="H298" s="75">
        <v>28344.2</v>
      </c>
      <c r="I298" s="75">
        <v>25147.65</v>
      </c>
      <c r="J298" s="207">
        <f t="shared" si="28"/>
        <v>312.24798387096774</v>
      </c>
      <c r="K298" s="208">
        <f t="shared" si="29"/>
        <v>369.15055614406776</v>
      </c>
      <c r="L298" s="208">
        <f t="shared" si="30"/>
        <v>362.77147809957052</v>
      </c>
      <c r="M298" s="209">
        <f t="shared" si="31"/>
        <v>3.0451612903225809</v>
      </c>
      <c r="N298" s="209">
        <f t="shared" si="32"/>
        <v>3.4654847780902314</v>
      </c>
      <c r="O298" s="209">
        <f t="shared" si="33"/>
        <v>2.7389818548387099</v>
      </c>
      <c r="P298" s="209">
        <f t="shared" si="34"/>
        <v>3.0746607164690061</v>
      </c>
    </row>
    <row r="299" spans="1:16">
      <c r="A299" s="74" t="s">
        <v>249</v>
      </c>
      <c r="B299" s="74" t="s">
        <v>250</v>
      </c>
      <c r="C299" s="74" t="s">
        <v>91</v>
      </c>
      <c r="D299" s="75"/>
      <c r="E299" s="75"/>
      <c r="F299" s="75"/>
      <c r="G299" s="75">
        <v>30.5</v>
      </c>
      <c r="H299" s="75">
        <v>155.12</v>
      </c>
      <c r="I299" s="75">
        <v>144.66</v>
      </c>
      <c r="J299" s="207"/>
      <c r="K299" s="207"/>
      <c r="L299" s="207"/>
      <c r="M299" s="207"/>
      <c r="N299" s="209">
        <f t="shared" si="32"/>
        <v>5.0859016393442626</v>
      </c>
      <c r="O299" s="209"/>
      <c r="P299" s="209">
        <f t="shared" si="34"/>
        <v>4.7429508196721306</v>
      </c>
    </row>
    <row r="300" spans="1:16">
      <c r="A300" s="74" t="s">
        <v>249</v>
      </c>
      <c r="B300" s="74" t="s">
        <v>250</v>
      </c>
      <c r="C300" s="74" t="s">
        <v>45</v>
      </c>
      <c r="D300" s="75">
        <v>69736</v>
      </c>
      <c r="E300" s="75">
        <v>244272.3</v>
      </c>
      <c r="F300" s="75">
        <v>221589.4</v>
      </c>
      <c r="G300" s="75">
        <v>125812</v>
      </c>
      <c r="H300" s="75">
        <v>282763.7</v>
      </c>
      <c r="I300" s="75">
        <v>256856.11</v>
      </c>
      <c r="J300" s="207">
        <f t="shared" si="28"/>
        <v>80.411838935413556</v>
      </c>
      <c r="K300" s="208">
        <f t="shared" si="29"/>
        <v>15.757578734879077</v>
      </c>
      <c r="L300" s="208">
        <f t="shared" si="30"/>
        <v>15.915341618326504</v>
      </c>
      <c r="M300" s="209">
        <f t="shared" si="31"/>
        <v>3.5028149019157966</v>
      </c>
      <c r="N300" s="209">
        <f t="shared" si="32"/>
        <v>2.2475097764919085</v>
      </c>
      <c r="O300" s="209">
        <f t="shared" si="33"/>
        <v>3.1775467477343122</v>
      </c>
      <c r="P300" s="209">
        <f t="shared" si="34"/>
        <v>2.0415867325851269</v>
      </c>
    </row>
    <row r="301" spans="1:16">
      <c r="A301" s="74" t="s">
        <v>249</v>
      </c>
      <c r="B301" s="74" t="s">
        <v>250</v>
      </c>
      <c r="C301" s="74" t="s">
        <v>46</v>
      </c>
      <c r="D301" s="75">
        <v>384</v>
      </c>
      <c r="E301" s="75">
        <v>1724.8</v>
      </c>
      <c r="F301" s="75">
        <v>1526.21</v>
      </c>
      <c r="G301" s="75">
        <v>387</v>
      </c>
      <c r="H301" s="75">
        <v>1757.2</v>
      </c>
      <c r="I301" s="75">
        <v>1571.8</v>
      </c>
      <c r="J301" s="207">
        <f t="shared" si="28"/>
        <v>0.78125</v>
      </c>
      <c r="K301" s="208">
        <f t="shared" si="29"/>
        <v>1.8784786641929552</v>
      </c>
      <c r="L301" s="208">
        <f t="shared" si="30"/>
        <v>2.9871380740527136</v>
      </c>
      <c r="M301" s="209">
        <f t="shared" si="31"/>
        <v>4.4916666666666663</v>
      </c>
      <c r="N301" s="209">
        <f t="shared" si="32"/>
        <v>4.5405684754521962</v>
      </c>
      <c r="O301" s="209">
        <f t="shared" si="33"/>
        <v>3.9745052083333334</v>
      </c>
      <c r="P301" s="209">
        <f t="shared" si="34"/>
        <v>4.061498708010336</v>
      </c>
    </row>
    <row r="302" spans="1:16">
      <c r="A302" s="74" t="s">
        <v>249</v>
      </c>
      <c r="B302" s="74" t="s">
        <v>250</v>
      </c>
      <c r="C302" s="74" t="s">
        <v>61</v>
      </c>
      <c r="D302" s="75">
        <v>2841</v>
      </c>
      <c r="E302" s="75">
        <v>17583.240000000002</v>
      </c>
      <c r="F302" s="75">
        <v>15808.83</v>
      </c>
      <c r="G302" s="75">
        <v>553.20000000000005</v>
      </c>
      <c r="H302" s="75">
        <v>4573.79</v>
      </c>
      <c r="I302" s="75">
        <v>4150.8500000000004</v>
      </c>
      <c r="J302" s="207">
        <f t="shared" si="28"/>
        <v>-80.527983104540667</v>
      </c>
      <c r="K302" s="208">
        <f t="shared" si="29"/>
        <v>-73.987786096305342</v>
      </c>
      <c r="L302" s="208">
        <f t="shared" si="30"/>
        <v>-73.74347121197458</v>
      </c>
      <c r="M302" s="209">
        <f t="shared" si="31"/>
        <v>6.1891024287222818</v>
      </c>
      <c r="N302" s="209">
        <f t="shared" si="32"/>
        <v>8.2678778018799708</v>
      </c>
      <c r="O302" s="209">
        <f t="shared" si="33"/>
        <v>5.5645300950369592</v>
      </c>
      <c r="P302" s="209">
        <f t="shared" si="34"/>
        <v>7.5033441793203179</v>
      </c>
    </row>
    <row r="303" spans="1:16">
      <c r="A303" s="74" t="s">
        <v>249</v>
      </c>
      <c r="B303" s="74" t="s">
        <v>250</v>
      </c>
      <c r="C303" s="74" t="s">
        <v>151</v>
      </c>
      <c r="D303" s="75">
        <v>48145.25</v>
      </c>
      <c r="E303" s="75">
        <v>155323.47</v>
      </c>
      <c r="F303" s="75">
        <v>139286.09</v>
      </c>
      <c r="G303" s="75">
        <v>85631.27</v>
      </c>
      <c r="H303" s="75">
        <v>238663.04000000001</v>
      </c>
      <c r="I303" s="75">
        <v>213449.61</v>
      </c>
      <c r="J303" s="207">
        <f t="shared" si="28"/>
        <v>77.86026658912354</v>
      </c>
      <c r="K303" s="208">
        <f t="shared" si="29"/>
        <v>53.655490699506011</v>
      </c>
      <c r="L303" s="208">
        <f t="shared" si="30"/>
        <v>53.245460476347631</v>
      </c>
      <c r="M303" s="209">
        <f t="shared" si="31"/>
        <v>3.2261431813107211</v>
      </c>
      <c r="N303" s="209">
        <f t="shared" si="32"/>
        <v>2.7871014875757418</v>
      </c>
      <c r="O303" s="209">
        <f t="shared" si="33"/>
        <v>2.8930390848526075</v>
      </c>
      <c r="P303" s="209">
        <f t="shared" si="34"/>
        <v>2.4926596323983046</v>
      </c>
    </row>
    <row r="304" spans="1:16">
      <c r="A304" s="74" t="s">
        <v>249</v>
      </c>
      <c r="B304" s="74" t="s">
        <v>250</v>
      </c>
      <c r="C304" s="74" t="s">
        <v>101</v>
      </c>
      <c r="D304" s="75"/>
      <c r="E304" s="75"/>
      <c r="F304" s="75"/>
      <c r="G304" s="75">
        <v>2916</v>
      </c>
      <c r="H304" s="75">
        <v>9238.8799999999992</v>
      </c>
      <c r="I304" s="75">
        <v>8481.9599999999991</v>
      </c>
      <c r="J304" s="207"/>
      <c r="K304" s="207"/>
      <c r="L304" s="207"/>
      <c r="M304" s="207"/>
      <c r="N304" s="209">
        <f t="shared" si="32"/>
        <v>3.1683401920438956</v>
      </c>
      <c r="O304" s="209"/>
      <c r="P304" s="209">
        <f t="shared" si="34"/>
        <v>2.908765432098765</v>
      </c>
    </row>
    <row r="305" spans="1:16">
      <c r="A305" s="74" t="s">
        <v>249</v>
      </c>
      <c r="B305" s="74" t="s">
        <v>250</v>
      </c>
      <c r="C305" s="74" t="s">
        <v>49</v>
      </c>
      <c r="D305" s="75">
        <v>5593</v>
      </c>
      <c r="E305" s="75">
        <v>31070.560000000001</v>
      </c>
      <c r="F305" s="75">
        <v>27892.09</v>
      </c>
      <c r="G305" s="75">
        <v>12732</v>
      </c>
      <c r="H305" s="75">
        <v>76999.42</v>
      </c>
      <c r="I305" s="75">
        <v>71251.740000000005</v>
      </c>
      <c r="J305" s="207">
        <f t="shared" si="28"/>
        <v>127.64169497586269</v>
      </c>
      <c r="K305" s="208">
        <f t="shared" si="29"/>
        <v>147.8211528855611</v>
      </c>
      <c r="L305" s="208">
        <f t="shared" si="30"/>
        <v>155.45500534380898</v>
      </c>
      <c r="M305" s="209">
        <f t="shared" si="31"/>
        <v>5.5552583586626145</v>
      </c>
      <c r="N305" s="209">
        <f t="shared" si="32"/>
        <v>6.0477081369776942</v>
      </c>
      <c r="O305" s="209">
        <f t="shared" si="33"/>
        <v>4.9869640622206326</v>
      </c>
      <c r="P305" s="209">
        <f t="shared" si="34"/>
        <v>5.5962723845428846</v>
      </c>
    </row>
    <row r="306" spans="1:16">
      <c r="A306" s="74" t="s">
        <v>249</v>
      </c>
      <c r="B306" s="74" t="s">
        <v>250</v>
      </c>
      <c r="C306" s="74" t="s">
        <v>585</v>
      </c>
      <c r="D306" s="75">
        <v>200</v>
      </c>
      <c r="E306" s="75">
        <v>916</v>
      </c>
      <c r="F306" s="75">
        <v>833.98</v>
      </c>
      <c r="G306" s="75"/>
      <c r="H306" s="75"/>
      <c r="I306" s="75"/>
      <c r="J306" s="207">
        <f t="shared" si="28"/>
        <v>-100</v>
      </c>
      <c r="K306" s="208">
        <f t="shared" si="29"/>
        <v>-100</v>
      </c>
      <c r="L306" s="208">
        <f t="shared" si="30"/>
        <v>-100</v>
      </c>
      <c r="M306" s="209">
        <f t="shared" si="31"/>
        <v>4.58</v>
      </c>
      <c r="N306" s="209"/>
      <c r="O306" s="209">
        <f t="shared" si="33"/>
        <v>4.1699000000000002</v>
      </c>
      <c r="P306" s="209"/>
    </row>
    <row r="307" spans="1:16">
      <c r="A307" s="74" t="s">
        <v>249</v>
      </c>
      <c r="B307" s="74" t="s">
        <v>250</v>
      </c>
      <c r="C307" s="74" t="s">
        <v>178</v>
      </c>
      <c r="D307" s="75">
        <v>15804.2</v>
      </c>
      <c r="E307" s="75">
        <v>75761.7</v>
      </c>
      <c r="F307" s="75">
        <v>67603.570000000007</v>
      </c>
      <c r="G307" s="75">
        <v>11542.4</v>
      </c>
      <c r="H307" s="75">
        <v>55630.65</v>
      </c>
      <c r="I307" s="75">
        <v>49841.48</v>
      </c>
      <c r="J307" s="207">
        <f t="shared" si="28"/>
        <v>-26.966249477986871</v>
      </c>
      <c r="K307" s="208">
        <f t="shared" si="29"/>
        <v>-26.571539445392588</v>
      </c>
      <c r="L307" s="208">
        <f t="shared" si="30"/>
        <v>-26.273893523670427</v>
      </c>
      <c r="M307" s="209">
        <f t="shared" si="31"/>
        <v>4.793770010503537</v>
      </c>
      <c r="N307" s="209">
        <f t="shared" si="32"/>
        <v>4.8196778832825062</v>
      </c>
      <c r="O307" s="209">
        <f t="shared" si="33"/>
        <v>4.2775698864858711</v>
      </c>
      <c r="P307" s="209">
        <f t="shared" si="34"/>
        <v>4.3181210146936513</v>
      </c>
    </row>
    <row r="308" spans="1:16">
      <c r="A308" s="74" t="s">
        <v>249</v>
      </c>
      <c r="B308" s="74" t="s">
        <v>250</v>
      </c>
      <c r="C308" s="74" t="s">
        <v>48</v>
      </c>
      <c r="D308" s="75">
        <v>2866</v>
      </c>
      <c r="E308" s="75">
        <v>18420.400000000001</v>
      </c>
      <c r="F308" s="75">
        <v>16555.810000000001</v>
      </c>
      <c r="G308" s="75">
        <v>6353</v>
      </c>
      <c r="H308" s="75">
        <v>23468</v>
      </c>
      <c r="I308" s="75">
        <v>21901.89</v>
      </c>
      <c r="J308" s="207">
        <f t="shared" si="28"/>
        <v>121.66782972784368</v>
      </c>
      <c r="K308" s="208">
        <f t="shared" si="29"/>
        <v>27.402227964647881</v>
      </c>
      <c r="L308" s="208">
        <f t="shared" si="30"/>
        <v>32.291262100736823</v>
      </c>
      <c r="M308" s="209">
        <f t="shared" si="31"/>
        <v>6.4272156315422198</v>
      </c>
      <c r="N308" s="209">
        <f t="shared" si="32"/>
        <v>3.6940028333070991</v>
      </c>
      <c r="O308" s="209">
        <f t="shared" si="33"/>
        <v>5.7766259595254716</v>
      </c>
      <c r="P308" s="209">
        <f t="shared" si="34"/>
        <v>3.447487801038879</v>
      </c>
    </row>
    <row r="309" spans="1:16">
      <c r="A309" s="74" t="s">
        <v>249</v>
      </c>
      <c r="B309" s="74" t="s">
        <v>250</v>
      </c>
      <c r="C309" s="74" t="s">
        <v>82</v>
      </c>
      <c r="D309" s="75">
        <v>1720</v>
      </c>
      <c r="E309" s="75">
        <v>6922.36</v>
      </c>
      <c r="F309" s="75">
        <v>6100.19</v>
      </c>
      <c r="G309" s="75"/>
      <c r="H309" s="75"/>
      <c r="I309" s="75"/>
      <c r="J309" s="207">
        <f t="shared" si="28"/>
        <v>-100</v>
      </c>
      <c r="K309" s="208">
        <f t="shared" si="29"/>
        <v>-100</v>
      </c>
      <c r="L309" s="208">
        <f t="shared" si="30"/>
        <v>-100</v>
      </c>
      <c r="M309" s="209">
        <f t="shared" si="31"/>
        <v>4.0246279069767441</v>
      </c>
      <c r="N309" s="209"/>
      <c r="O309" s="209">
        <f t="shared" si="33"/>
        <v>3.5466220930232555</v>
      </c>
      <c r="P309" s="209"/>
    </row>
    <row r="310" spans="1:16">
      <c r="A310" s="74" t="s">
        <v>251</v>
      </c>
      <c r="B310" s="74" t="s">
        <v>252</v>
      </c>
      <c r="C310" s="74" t="s">
        <v>47</v>
      </c>
      <c r="D310" s="75">
        <v>7560</v>
      </c>
      <c r="E310" s="75">
        <v>36272.53</v>
      </c>
      <c r="F310" s="75">
        <v>32217</v>
      </c>
      <c r="G310" s="75"/>
      <c r="H310" s="75"/>
      <c r="I310" s="75"/>
      <c r="J310" s="207">
        <f t="shared" si="28"/>
        <v>-100</v>
      </c>
      <c r="K310" s="208">
        <f t="shared" si="29"/>
        <v>-100</v>
      </c>
      <c r="L310" s="208">
        <f t="shared" si="30"/>
        <v>-100</v>
      </c>
      <c r="M310" s="209">
        <f t="shared" si="31"/>
        <v>4.7979537037037039</v>
      </c>
      <c r="N310" s="209"/>
      <c r="O310" s="209">
        <f t="shared" si="33"/>
        <v>4.2615079365079369</v>
      </c>
      <c r="P310" s="209"/>
    </row>
    <row r="311" spans="1:16">
      <c r="A311" s="74" t="s">
        <v>251</v>
      </c>
      <c r="B311" s="74" t="s">
        <v>252</v>
      </c>
      <c r="C311" s="74" t="s">
        <v>133</v>
      </c>
      <c r="D311" s="75">
        <v>18276</v>
      </c>
      <c r="E311" s="75">
        <v>95248.9</v>
      </c>
      <c r="F311" s="75">
        <v>85200.35</v>
      </c>
      <c r="G311" s="75">
        <v>25224.799999999999</v>
      </c>
      <c r="H311" s="75">
        <v>116550.94</v>
      </c>
      <c r="I311" s="75">
        <v>106512.64</v>
      </c>
      <c r="J311" s="207">
        <f t="shared" si="28"/>
        <v>38.021448894725317</v>
      </c>
      <c r="K311" s="208">
        <f t="shared" si="29"/>
        <v>22.364604735592756</v>
      </c>
      <c r="L311" s="208">
        <f t="shared" si="30"/>
        <v>25.014322124263568</v>
      </c>
      <c r="M311" s="209">
        <f t="shared" si="31"/>
        <v>5.2116929306193915</v>
      </c>
      <c r="N311" s="209">
        <f t="shared" si="32"/>
        <v>4.6204901525482862</v>
      </c>
      <c r="O311" s="209">
        <f t="shared" si="33"/>
        <v>4.661870759465967</v>
      </c>
      <c r="P311" s="209">
        <f t="shared" si="34"/>
        <v>4.2225365513304371</v>
      </c>
    </row>
    <row r="312" spans="1:16">
      <c r="A312" s="74" t="s">
        <v>251</v>
      </c>
      <c r="B312" s="74" t="s">
        <v>252</v>
      </c>
      <c r="C312" s="74" t="s">
        <v>59</v>
      </c>
      <c r="D312" s="75">
        <v>2087.5</v>
      </c>
      <c r="E312" s="75">
        <v>11164.25</v>
      </c>
      <c r="F312" s="75">
        <v>10071.76</v>
      </c>
      <c r="G312" s="75">
        <v>2628.5</v>
      </c>
      <c r="H312" s="75">
        <v>14039.69</v>
      </c>
      <c r="I312" s="75">
        <v>12694.61</v>
      </c>
      <c r="J312" s="207">
        <f t="shared" si="28"/>
        <v>25.91616766467066</v>
      </c>
      <c r="K312" s="208">
        <f t="shared" si="29"/>
        <v>25.755782967955756</v>
      </c>
      <c r="L312" s="208">
        <f t="shared" si="30"/>
        <v>26.041625296869668</v>
      </c>
      <c r="M312" s="209">
        <f t="shared" si="31"/>
        <v>5.3481437125748501</v>
      </c>
      <c r="N312" s="209">
        <f t="shared" si="32"/>
        <v>5.3413315579227696</v>
      </c>
      <c r="O312" s="209">
        <f t="shared" si="33"/>
        <v>4.8247952095808389</v>
      </c>
      <c r="P312" s="209">
        <f t="shared" si="34"/>
        <v>4.8296024348487734</v>
      </c>
    </row>
    <row r="313" spans="1:16">
      <c r="A313" s="74" t="s">
        <v>251</v>
      </c>
      <c r="B313" s="74" t="s">
        <v>252</v>
      </c>
      <c r="C313" s="74" t="s">
        <v>134</v>
      </c>
      <c r="D313" s="75">
        <v>22656</v>
      </c>
      <c r="E313" s="75">
        <v>116778.7</v>
      </c>
      <c r="F313" s="75">
        <v>104622.13</v>
      </c>
      <c r="G313" s="75">
        <v>22120</v>
      </c>
      <c r="H313" s="75">
        <v>113350.25</v>
      </c>
      <c r="I313" s="75">
        <v>103770.28</v>
      </c>
      <c r="J313" s="207">
        <f t="shared" si="28"/>
        <v>-2.365819209039548</v>
      </c>
      <c r="K313" s="208">
        <f t="shared" si="29"/>
        <v>-2.9358521716717152</v>
      </c>
      <c r="L313" s="208">
        <f t="shared" si="30"/>
        <v>-0.81421588338911255</v>
      </c>
      <c r="M313" s="209">
        <f t="shared" si="31"/>
        <v>5.1544270833333332</v>
      </c>
      <c r="N313" s="209">
        <f t="shared" si="32"/>
        <v>5.1243331826401448</v>
      </c>
      <c r="O313" s="209">
        <f t="shared" si="33"/>
        <v>4.6178553142655367</v>
      </c>
      <c r="P313" s="209">
        <f t="shared" si="34"/>
        <v>4.6912423146473783</v>
      </c>
    </row>
    <row r="314" spans="1:16">
      <c r="A314" s="74" t="s">
        <v>251</v>
      </c>
      <c r="B314" s="74" t="s">
        <v>252</v>
      </c>
      <c r="C314" s="74" t="s">
        <v>62</v>
      </c>
      <c r="D314" s="75">
        <v>14060.4</v>
      </c>
      <c r="E314" s="75">
        <v>72893</v>
      </c>
      <c r="F314" s="75">
        <v>64736.79</v>
      </c>
      <c r="G314" s="75">
        <v>12987.6</v>
      </c>
      <c r="H314" s="75">
        <v>60922.32</v>
      </c>
      <c r="I314" s="75">
        <v>55617.41</v>
      </c>
      <c r="J314" s="207">
        <f t="shared" si="28"/>
        <v>-7.629939404284368</v>
      </c>
      <c r="K314" s="208">
        <f t="shared" si="29"/>
        <v>-16.42226276871579</v>
      </c>
      <c r="L314" s="208">
        <f t="shared" si="30"/>
        <v>-14.086858492674718</v>
      </c>
      <c r="M314" s="209">
        <f t="shared" si="31"/>
        <v>5.1842764074990759</v>
      </c>
      <c r="N314" s="209">
        <f t="shared" si="32"/>
        <v>4.6908066155409776</v>
      </c>
      <c r="O314" s="209">
        <f t="shared" si="33"/>
        <v>4.6041926260988308</v>
      </c>
      <c r="P314" s="209">
        <f t="shared" si="34"/>
        <v>4.2823470079152424</v>
      </c>
    </row>
    <row r="315" spans="1:16">
      <c r="A315" s="74" t="s">
        <v>251</v>
      </c>
      <c r="B315" s="74" t="s">
        <v>252</v>
      </c>
      <c r="C315" s="74" t="s">
        <v>53</v>
      </c>
      <c r="D315" s="75">
        <v>2400</v>
      </c>
      <c r="E315" s="75">
        <v>11192.73</v>
      </c>
      <c r="F315" s="75">
        <v>9956.9500000000007</v>
      </c>
      <c r="G315" s="75"/>
      <c r="H315" s="75"/>
      <c r="I315" s="75"/>
      <c r="J315" s="207">
        <f t="shared" si="28"/>
        <v>-100</v>
      </c>
      <c r="K315" s="208">
        <f t="shared" si="29"/>
        <v>-100</v>
      </c>
      <c r="L315" s="208">
        <f t="shared" si="30"/>
        <v>-100</v>
      </c>
      <c r="M315" s="209">
        <f t="shared" si="31"/>
        <v>4.6636375000000001</v>
      </c>
      <c r="N315" s="209"/>
      <c r="O315" s="209">
        <f t="shared" si="33"/>
        <v>4.1487291666666666</v>
      </c>
      <c r="P315" s="209"/>
    </row>
    <row r="316" spans="1:16">
      <c r="A316" s="74" t="s">
        <v>251</v>
      </c>
      <c r="B316" s="74" t="s">
        <v>252</v>
      </c>
      <c r="C316" s="74" t="s">
        <v>121</v>
      </c>
      <c r="D316" s="75">
        <v>2569.8000000000002</v>
      </c>
      <c r="E316" s="75">
        <v>13209.6</v>
      </c>
      <c r="F316" s="75">
        <v>11871.33</v>
      </c>
      <c r="G316" s="75"/>
      <c r="H316" s="75"/>
      <c r="I316" s="75"/>
      <c r="J316" s="207">
        <f t="shared" si="28"/>
        <v>-100</v>
      </c>
      <c r="K316" s="208">
        <f t="shared" si="29"/>
        <v>-100</v>
      </c>
      <c r="L316" s="208">
        <f t="shared" si="30"/>
        <v>-100</v>
      </c>
      <c r="M316" s="209">
        <f t="shared" si="31"/>
        <v>5.1403222040625725</v>
      </c>
      <c r="N316" s="209"/>
      <c r="O316" s="209">
        <f t="shared" si="33"/>
        <v>4.6195540508989019</v>
      </c>
      <c r="P316" s="209"/>
    </row>
    <row r="317" spans="1:16">
      <c r="A317" s="74" t="s">
        <v>251</v>
      </c>
      <c r="B317" s="74" t="s">
        <v>252</v>
      </c>
      <c r="C317" s="74" t="s">
        <v>45</v>
      </c>
      <c r="D317" s="75">
        <v>20797.2</v>
      </c>
      <c r="E317" s="75">
        <v>90015</v>
      </c>
      <c r="F317" s="75">
        <v>81030.559999999998</v>
      </c>
      <c r="G317" s="75">
        <v>12735</v>
      </c>
      <c r="H317" s="75">
        <v>55352.5</v>
      </c>
      <c r="I317" s="75">
        <v>49745.98</v>
      </c>
      <c r="J317" s="207">
        <f t="shared" si="28"/>
        <v>-38.76579539553402</v>
      </c>
      <c r="K317" s="208">
        <f t="shared" si="29"/>
        <v>-38.507470977059377</v>
      </c>
      <c r="L317" s="208">
        <f t="shared" si="30"/>
        <v>-38.608371952507788</v>
      </c>
      <c r="M317" s="209">
        <f t="shared" si="31"/>
        <v>4.3282268766949397</v>
      </c>
      <c r="N317" s="209">
        <f t="shared" si="32"/>
        <v>4.3464860620337653</v>
      </c>
      <c r="O317" s="209">
        <f t="shared" si="33"/>
        <v>3.8962244917585056</v>
      </c>
      <c r="P317" s="209">
        <f t="shared" si="34"/>
        <v>3.9062410679230468</v>
      </c>
    </row>
    <row r="318" spans="1:16">
      <c r="A318" s="74" t="s">
        <v>251</v>
      </c>
      <c r="B318" s="74" t="s">
        <v>252</v>
      </c>
      <c r="C318" s="74" t="s">
        <v>61</v>
      </c>
      <c r="D318" s="75">
        <v>11060</v>
      </c>
      <c r="E318" s="75">
        <v>60383.17</v>
      </c>
      <c r="F318" s="75">
        <v>54093.1</v>
      </c>
      <c r="G318" s="75">
        <v>42455.05</v>
      </c>
      <c r="H318" s="75">
        <v>309153.11</v>
      </c>
      <c r="I318" s="75">
        <v>276121.14</v>
      </c>
      <c r="J318" s="207">
        <f t="shared" si="28"/>
        <v>283.86121157323691</v>
      </c>
      <c r="K318" s="208">
        <f t="shared" si="29"/>
        <v>411.98555822756572</v>
      </c>
      <c r="L318" s="208">
        <f t="shared" si="30"/>
        <v>410.45538155513367</v>
      </c>
      <c r="M318" s="209">
        <f t="shared" si="31"/>
        <v>5.4595994575045204</v>
      </c>
      <c r="N318" s="209">
        <f t="shared" si="32"/>
        <v>7.2818924957101681</v>
      </c>
      <c r="O318" s="209">
        <f t="shared" si="33"/>
        <v>4.8908770343580468</v>
      </c>
      <c r="P318" s="209">
        <f t="shared" si="34"/>
        <v>6.5038467744119952</v>
      </c>
    </row>
    <row r="319" spans="1:16">
      <c r="A319" s="74" t="s">
        <v>251</v>
      </c>
      <c r="B319" s="74" t="s">
        <v>252</v>
      </c>
      <c r="C319" s="74" t="s">
        <v>497</v>
      </c>
      <c r="D319" s="75"/>
      <c r="E319" s="75"/>
      <c r="F319" s="75"/>
      <c r="G319" s="75">
        <v>1254</v>
      </c>
      <c r="H319" s="75">
        <v>6136.5</v>
      </c>
      <c r="I319" s="75">
        <v>5789.61</v>
      </c>
      <c r="J319" s="207"/>
      <c r="K319" s="207"/>
      <c r="L319" s="207"/>
      <c r="M319" s="207"/>
      <c r="N319" s="209">
        <f t="shared" si="32"/>
        <v>4.893540669856459</v>
      </c>
      <c r="O319" s="209"/>
      <c r="P319" s="209">
        <f t="shared" si="34"/>
        <v>4.6169138755980859</v>
      </c>
    </row>
    <row r="320" spans="1:16">
      <c r="A320" s="74" t="s">
        <v>251</v>
      </c>
      <c r="B320" s="74" t="s">
        <v>252</v>
      </c>
      <c r="C320" s="74" t="s">
        <v>151</v>
      </c>
      <c r="D320" s="75">
        <v>40716</v>
      </c>
      <c r="E320" s="75">
        <v>177024.51</v>
      </c>
      <c r="F320" s="75">
        <v>158326.26999999999</v>
      </c>
      <c r="G320" s="75">
        <v>57186</v>
      </c>
      <c r="H320" s="75">
        <v>197162.16</v>
      </c>
      <c r="I320" s="75">
        <v>177864.42</v>
      </c>
      <c r="J320" s="207">
        <f t="shared" si="28"/>
        <v>40.450928381962868</v>
      </c>
      <c r="K320" s="208">
        <f t="shared" si="29"/>
        <v>11.375628154541987</v>
      </c>
      <c r="L320" s="208">
        <f t="shared" si="30"/>
        <v>12.340434723814326</v>
      </c>
      <c r="M320" s="209">
        <f t="shared" si="31"/>
        <v>4.347787356321839</v>
      </c>
      <c r="N320" s="209">
        <f t="shared" si="32"/>
        <v>3.4477347602560067</v>
      </c>
      <c r="O320" s="209">
        <f t="shared" si="33"/>
        <v>3.888551675017192</v>
      </c>
      <c r="P320" s="209">
        <f t="shared" si="34"/>
        <v>3.1102790892875882</v>
      </c>
    </row>
    <row r="321" spans="1:16">
      <c r="A321" s="74" t="s">
        <v>251</v>
      </c>
      <c r="B321" s="74" t="s">
        <v>252</v>
      </c>
      <c r="C321" s="74" t="s">
        <v>101</v>
      </c>
      <c r="D321" s="75">
        <v>3882</v>
      </c>
      <c r="E321" s="75">
        <v>18807.02</v>
      </c>
      <c r="F321" s="75">
        <v>16821.599999999999</v>
      </c>
      <c r="G321" s="75">
        <v>7136</v>
      </c>
      <c r="H321" s="75">
        <v>31349.46</v>
      </c>
      <c r="I321" s="75">
        <v>28456.29</v>
      </c>
      <c r="J321" s="207">
        <f t="shared" si="28"/>
        <v>83.822771767130348</v>
      </c>
      <c r="K321" s="208">
        <f t="shared" si="29"/>
        <v>66.69020397702559</v>
      </c>
      <c r="L321" s="208">
        <f t="shared" si="30"/>
        <v>69.165180482237147</v>
      </c>
      <c r="M321" s="209">
        <f t="shared" si="31"/>
        <v>4.8446728490468836</v>
      </c>
      <c r="N321" s="209">
        <f t="shared" si="32"/>
        <v>4.3931418161434976</v>
      </c>
      <c r="O321" s="209">
        <f t="shared" si="33"/>
        <v>4.3332302936630596</v>
      </c>
      <c r="P321" s="209">
        <f t="shared" si="34"/>
        <v>3.9877088004484307</v>
      </c>
    </row>
    <row r="322" spans="1:16">
      <c r="A322" s="74" t="s">
        <v>251</v>
      </c>
      <c r="B322" s="74" t="s">
        <v>252</v>
      </c>
      <c r="C322" s="74" t="s">
        <v>49</v>
      </c>
      <c r="D322" s="75">
        <v>10200</v>
      </c>
      <c r="E322" s="75">
        <v>57197.5</v>
      </c>
      <c r="F322" s="75">
        <v>50776.42</v>
      </c>
      <c r="G322" s="75">
        <v>9360</v>
      </c>
      <c r="H322" s="75">
        <v>52064.25</v>
      </c>
      <c r="I322" s="75">
        <v>47620.74</v>
      </c>
      <c r="J322" s="207">
        <f t="shared" si="28"/>
        <v>-8.235294117647058</v>
      </c>
      <c r="K322" s="208">
        <f t="shared" si="29"/>
        <v>-8.9746055334586305</v>
      </c>
      <c r="L322" s="208">
        <f t="shared" si="30"/>
        <v>-6.2148532724441781</v>
      </c>
      <c r="M322" s="209">
        <f t="shared" si="31"/>
        <v>5.6075980392156861</v>
      </c>
      <c r="N322" s="209">
        <f t="shared" si="32"/>
        <v>5.5624198717948721</v>
      </c>
      <c r="O322" s="209">
        <f t="shared" si="33"/>
        <v>4.9780803921568628</v>
      </c>
      <c r="P322" s="209">
        <f t="shared" si="34"/>
        <v>5.0876858974358976</v>
      </c>
    </row>
    <row r="323" spans="1:16">
      <c r="A323" s="74" t="s">
        <v>251</v>
      </c>
      <c r="B323" s="74" t="s">
        <v>252</v>
      </c>
      <c r="C323" s="74" t="s">
        <v>84</v>
      </c>
      <c r="D323" s="75">
        <v>60</v>
      </c>
      <c r="E323" s="75">
        <v>330</v>
      </c>
      <c r="F323" s="75">
        <v>290.81</v>
      </c>
      <c r="G323" s="75">
        <v>2040</v>
      </c>
      <c r="H323" s="75">
        <v>11220</v>
      </c>
      <c r="I323" s="75">
        <v>10335.44</v>
      </c>
      <c r="J323" s="207">
        <f t="shared" si="28"/>
        <v>3300</v>
      </c>
      <c r="K323" s="208">
        <f t="shared" si="29"/>
        <v>3300</v>
      </c>
      <c r="L323" s="208">
        <f t="shared" si="30"/>
        <v>3454.0180874110247</v>
      </c>
      <c r="M323" s="209">
        <f t="shared" si="31"/>
        <v>5.5</v>
      </c>
      <c r="N323" s="209">
        <f t="shared" si="32"/>
        <v>5.5</v>
      </c>
      <c r="O323" s="209">
        <f t="shared" si="33"/>
        <v>4.8468333333333335</v>
      </c>
      <c r="P323" s="209">
        <f t="shared" si="34"/>
        <v>5.0663921568627455</v>
      </c>
    </row>
    <row r="324" spans="1:16">
      <c r="A324" s="74" t="s">
        <v>251</v>
      </c>
      <c r="B324" s="74" t="s">
        <v>252</v>
      </c>
      <c r="C324" s="74" t="s">
        <v>85</v>
      </c>
      <c r="D324" s="75"/>
      <c r="E324" s="75"/>
      <c r="F324" s="75"/>
      <c r="G324" s="75">
        <v>453.6</v>
      </c>
      <c r="H324" s="75">
        <v>2245.3200000000002</v>
      </c>
      <c r="I324" s="75">
        <v>2136.5500000000002</v>
      </c>
      <c r="J324" s="207"/>
      <c r="K324" s="207"/>
      <c r="L324" s="207"/>
      <c r="M324" s="207"/>
      <c r="N324" s="209">
        <f t="shared" si="32"/>
        <v>4.95</v>
      </c>
      <c r="O324" s="209"/>
      <c r="P324" s="209">
        <f t="shared" si="34"/>
        <v>4.7102072310405649</v>
      </c>
    </row>
    <row r="325" spans="1:16">
      <c r="A325" s="74" t="s">
        <v>251</v>
      </c>
      <c r="B325" s="74" t="s">
        <v>252</v>
      </c>
      <c r="C325" s="74" t="s">
        <v>68</v>
      </c>
      <c r="D325" s="75">
        <v>2160</v>
      </c>
      <c r="E325" s="75">
        <v>10672.2</v>
      </c>
      <c r="F325" s="75">
        <v>9741.1</v>
      </c>
      <c r="G325" s="75"/>
      <c r="H325" s="75"/>
      <c r="I325" s="75"/>
      <c r="J325" s="207">
        <f t="shared" si="28"/>
        <v>-100</v>
      </c>
      <c r="K325" s="208">
        <f t="shared" si="29"/>
        <v>-100</v>
      </c>
      <c r="L325" s="208">
        <f t="shared" si="30"/>
        <v>-100</v>
      </c>
      <c r="M325" s="209">
        <f t="shared" si="31"/>
        <v>4.9408333333333339</v>
      </c>
      <c r="N325" s="209"/>
      <c r="O325" s="209">
        <f t="shared" si="33"/>
        <v>4.509768518518519</v>
      </c>
      <c r="P325" s="209"/>
    </row>
    <row r="326" spans="1:16">
      <c r="A326" s="74" t="s">
        <v>251</v>
      </c>
      <c r="B326" s="74" t="s">
        <v>252</v>
      </c>
      <c r="C326" s="74" t="s">
        <v>557</v>
      </c>
      <c r="D326" s="75"/>
      <c r="E326" s="75"/>
      <c r="F326" s="75"/>
      <c r="G326" s="75">
        <v>169.8</v>
      </c>
      <c r="H326" s="75">
        <v>773.28</v>
      </c>
      <c r="I326" s="75">
        <v>705.14</v>
      </c>
      <c r="J326" s="207"/>
      <c r="K326" s="207"/>
      <c r="L326" s="207"/>
      <c r="M326" s="207"/>
      <c r="N326" s="209">
        <f t="shared" ref="N326:N361" si="35">H326/G326</f>
        <v>4.554063604240282</v>
      </c>
      <c r="O326" s="209"/>
      <c r="P326" s="209">
        <f t="shared" ref="P326:P361" si="36">I326/G326</f>
        <v>4.152767962308598</v>
      </c>
    </row>
    <row r="327" spans="1:16">
      <c r="A327" s="74" t="s">
        <v>251</v>
      </c>
      <c r="B327" s="74" t="s">
        <v>252</v>
      </c>
      <c r="C327" s="74" t="s">
        <v>66</v>
      </c>
      <c r="D327" s="75"/>
      <c r="E327" s="75"/>
      <c r="F327" s="75"/>
      <c r="G327" s="75">
        <v>5335.8</v>
      </c>
      <c r="H327" s="75">
        <v>21831.9</v>
      </c>
      <c r="I327" s="75">
        <v>19950.41</v>
      </c>
      <c r="J327" s="207"/>
      <c r="K327" s="207"/>
      <c r="L327" s="207"/>
      <c r="M327" s="207"/>
      <c r="N327" s="209">
        <f t="shared" si="35"/>
        <v>4.0915888901383113</v>
      </c>
      <c r="O327" s="209"/>
      <c r="P327" s="209">
        <f t="shared" si="36"/>
        <v>3.7389726001724202</v>
      </c>
    </row>
    <row r="328" spans="1:16">
      <c r="A328" s="74" t="s">
        <v>251</v>
      </c>
      <c r="B328" s="74" t="s">
        <v>252</v>
      </c>
      <c r="C328" s="74" t="s">
        <v>48</v>
      </c>
      <c r="D328" s="75">
        <v>2112</v>
      </c>
      <c r="E328" s="75">
        <v>12018.4</v>
      </c>
      <c r="F328" s="75">
        <v>10720.39</v>
      </c>
      <c r="G328" s="75"/>
      <c r="H328" s="75"/>
      <c r="I328" s="75"/>
      <c r="J328" s="207">
        <f t="shared" ref="J328:J360" si="37">(G328-D328)*100/D328</f>
        <v>-100</v>
      </c>
      <c r="K328" s="208">
        <f t="shared" ref="K328:K361" si="38">(H328-E328)*100/E328</f>
        <v>-100</v>
      </c>
      <c r="L328" s="208">
        <f t="shared" ref="L328:L361" si="39">(I328-F328)*100/F328</f>
        <v>-100</v>
      </c>
      <c r="M328" s="209">
        <f t="shared" ref="M328:M361" si="40">E328/D328</f>
        <v>5.6905303030303029</v>
      </c>
      <c r="N328" s="209"/>
      <c r="O328" s="209">
        <f t="shared" ref="O328:O361" si="41">F328/D328</f>
        <v>5.0759422348484842</v>
      </c>
      <c r="P328" s="209"/>
    </row>
    <row r="329" spans="1:16">
      <c r="A329" s="74" t="s">
        <v>251</v>
      </c>
      <c r="B329" s="74" t="s">
        <v>252</v>
      </c>
      <c r="C329" s="74" t="s">
        <v>82</v>
      </c>
      <c r="D329" s="75">
        <v>7363.5</v>
      </c>
      <c r="E329" s="75">
        <v>37310.1</v>
      </c>
      <c r="F329" s="75">
        <v>33146.910000000003</v>
      </c>
      <c r="G329" s="75"/>
      <c r="H329" s="75"/>
      <c r="I329" s="75"/>
      <c r="J329" s="207">
        <f t="shared" si="37"/>
        <v>-100</v>
      </c>
      <c r="K329" s="208">
        <f t="shared" si="38"/>
        <v>-100</v>
      </c>
      <c r="L329" s="208">
        <f t="shared" si="39"/>
        <v>-100</v>
      </c>
      <c r="M329" s="209">
        <f t="shared" si="40"/>
        <v>5.0668975351395398</v>
      </c>
      <c r="N329" s="209"/>
      <c r="O329" s="209">
        <f t="shared" si="41"/>
        <v>4.5015155836219192</v>
      </c>
      <c r="P329" s="209"/>
    </row>
    <row r="330" spans="1:16">
      <c r="A330" s="74" t="s">
        <v>251</v>
      </c>
      <c r="B330" s="74" t="s">
        <v>252</v>
      </c>
      <c r="C330" s="74" t="s">
        <v>107</v>
      </c>
      <c r="D330" s="75">
        <v>6537.8</v>
      </c>
      <c r="E330" s="75">
        <v>30909.82</v>
      </c>
      <c r="F330" s="75">
        <v>27884.48</v>
      </c>
      <c r="G330" s="75">
        <v>4329.6000000000004</v>
      </c>
      <c r="H330" s="75">
        <v>20633.98</v>
      </c>
      <c r="I330" s="75">
        <v>18897.55</v>
      </c>
      <c r="J330" s="207">
        <f t="shared" si="37"/>
        <v>-33.775887913365345</v>
      </c>
      <c r="K330" s="208">
        <f t="shared" si="38"/>
        <v>-33.24458052489468</v>
      </c>
      <c r="L330" s="208">
        <f t="shared" si="39"/>
        <v>-32.229146822892162</v>
      </c>
      <c r="M330" s="209">
        <f t="shared" si="40"/>
        <v>4.7278625837437671</v>
      </c>
      <c r="N330" s="209">
        <f t="shared" si="35"/>
        <v>4.7657936067997042</v>
      </c>
      <c r="O330" s="209">
        <f t="shared" si="41"/>
        <v>4.2651167059255402</v>
      </c>
      <c r="P330" s="209">
        <f t="shared" si="36"/>
        <v>4.3647334626755354</v>
      </c>
    </row>
    <row r="331" spans="1:16">
      <c r="A331" s="74" t="s">
        <v>251</v>
      </c>
      <c r="B331" s="74" t="s">
        <v>252</v>
      </c>
      <c r="C331" s="74" t="s">
        <v>65</v>
      </c>
      <c r="D331" s="75">
        <v>3556</v>
      </c>
      <c r="E331" s="75">
        <v>18709.3</v>
      </c>
      <c r="F331" s="75">
        <v>16782.48</v>
      </c>
      <c r="G331" s="75">
        <v>2178</v>
      </c>
      <c r="H331" s="75">
        <v>11407</v>
      </c>
      <c r="I331" s="75">
        <v>10494.14</v>
      </c>
      <c r="J331" s="207">
        <f t="shared" si="37"/>
        <v>-38.75140607424072</v>
      </c>
      <c r="K331" s="208">
        <f t="shared" si="38"/>
        <v>-39.030321818560815</v>
      </c>
      <c r="L331" s="208">
        <f t="shared" si="39"/>
        <v>-37.469670751879342</v>
      </c>
      <c r="M331" s="209">
        <f t="shared" si="40"/>
        <v>5.2613329583802022</v>
      </c>
      <c r="N331" s="209">
        <f t="shared" si="35"/>
        <v>5.237373737373737</v>
      </c>
      <c r="O331" s="209">
        <f t="shared" si="41"/>
        <v>4.7194825646794145</v>
      </c>
      <c r="P331" s="209">
        <f t="shared" si="36"/>
        <v>4.8182460973370063</v>
      </c>
    </row>
    <row r="332" spans="1:16">
      <c r="A332" s="74" t="s">
        <v>856</v>
      </c>
      <c r="B332" s="74" t="s">
        <v>857</v>
      </c>
      <c r="C332" s="74" t="s">
        <v>45</v>
      </c>
      <c r="D332" s="75"/>
      <c r="E332" s="75"/>
      <c r="F332" s="75"/>
      <c r="G332" s="75">
        <v>540.9</v>
      </c>
      <c r="H332" s="75">
        <v>2429.42</v>
      </c>
      <c r="I332" s="75">
        <v>2095.2800000000002</v>
      </c>
      <c r="J332" s="207"/>
      <c r="K332" s="207"/>
      <c r="L332" s="207"/>
      <c r="M332" s="207"/>
      <c r="N332" s="209">
        <f t="shared" si="35"/>
        <v>4.4914401922721394</v>
      </c>
      <c r="O332" s="209"/>
      <c r="P332" s="209">
        <f t="shared" si="36"/>
        <v>3.8736919948234427</v>
      </c>
    </row>
    <row r="333" spans="1:16">
      <c r="A333" s="74" t="s">
        <v>637</v>
      </c>
      <c r="B333" s="74" t="s">
        <v>638</v>
      </c>
      <c r="C333" s="74" t="s">
        <v>45</v>
      </c>
      <c r="D333" s="75">
        <v>900</v>
      </c>
      <c r="E333" s="75">
        <v>3960</v>
      </c>
      <c r="F333" s="75">
        <v>3553.87</v>
      </c>
      <c r="G333" s="75">
        <v>3150</v>
      </c>
      <c r="H333" s="75">
        <v>10395</v>
      </c>
      <c r="I333" s="75">
        <v>9285.23</v>
      </c>
      <c r="J333" s="207">
        <f t="shared" si="37"/>
        <v>250</v>
      </c>
      <c r="K333" s="208">
        <f t="shared" si="38"/>
        <v>162.5</v>
      </c>
      <c r="L333" s="208">
        <f t="shared" si="39"/>
        <v>161.2709525109247</v>
      </c>
      <c r="M333" s="209">
        <f t="shared" si="40"/>
        <v>4.4000000000000004</v>
      </c>
      <c r="N333" s="209">
        <f t="shared" si="35"/>
        <v>3.3</v>
      </c>
      <c r="O333" s="209">
        <f t="shared" si="41"/>
        <v>3.9487444444444444</v>
      </c>
      <c r="P333" s="209">
        <f t="shared" si="36"/>
        <v>2.9476920634920631</v>
      </c>
    </row>
    <row r="334" spans="1:16">
      <c r="A334" s="74" t="s">
        <v>255</v>
      </c>
      <c r="B334" s="74" t="s">
        <v>256</v>
      </c>
      <c r="C334" s="74" t="s">
        <v>133</v>
      </c>
      <c r="D334" s="75">
        <v>28.8</v>
      </c>
      <c r="E334" s="75">
        <v>302.39999999999998</v>
      </c>
      <c r="F334" s="75">
        <v>267.13</v>
      </c>
      <c r="G334" s="75"/>
      <c r="H334" s="75"/>
      <c r="I334" s="75"/>
      <c r="J334" s="207">
        <f t="shared" si="37"/>
        <v>-100</v>
      </c>
      <c r="K334" s="208">
        <f t="shared" si="38"/>
        <v>-100</v>
      </c>
      <c r="L334" s="208">
        <f t="shared" si="39"/>
        <v>-100</v>
      </c>
      <c r="M334" s="209">
        <f t="shared" si="40"/>
        <v>10.499999999999998</v>
      </c>
      <c r="N334" s="209"/>
      <c r="O334" s="209">
        <f t="shared" si="41"/>
        <v>9.2753472222222211</v>
      </c>
      <c r="P334" s="209"/>
    </row>
    <row r="335" spans="1:16">
      <c r="A335" s="74" t="s">
        <v>255</v>
      </c>
      <c r="B335" s="74" t="s">
        <v>256</v>
      </c>
      <c r="C335" s="74" t="s">
        <v>134</v>
      </c>
      <c r="D335" s="75">
        <v>324</v>
      </c>
      <c r="E335" s="75">
        <v>1901.7</v>
      </c>
      <c r="F335" s="75">
        <v>1743.36</v>
      </c>
      <c r="G335" s="75"/>
      <c r="H335" s="75"/>
      <c r="I335" s="75"/>
      <c r="J335" s="207">
        <f t="shared" si="37"/>
        <v>-100</v>
      </c>
      <c r="K335" s="208">
        <f t="shared" si="38"/>
        <v>-100</v>
      </c>
      <c r="L335" s="208">
        <f t="shared" si="39"/>
        <v>-100</v>
      </c>
      <c r="M335" s="209">
        <f t="shared" si="40"/>
        <v>5.8694444444444445</v>
      </c>
      <c r="N335" s="209"/>
      <c r="O335" s="209">
        <f t="shared" si="41"/>
        <v>5.3807407407407402</v>
      </c>
      <c r="P335" s="209"/>
    </row>
    <row r="336" spans="1:16">
      <c r="A336" s="74" t="s">
        <v>255</v>
      </c>
      <c r="B336" s="74" t="s">
        <v>256</v>
      </c>
      <c r="C336" s="74" t="s">
        <v>62</v>
      </c>
      <c r="D336" s="75">
        <v>660</v>
      </c>
      <c r="E336" s="75">
        <v>4884</v>
      </c>
      <c r="F336" s="75">
        <v>4417.42</v>
      </c>
      <c r="G336" s="75">
        <v>300</v>
      </c>
      <c r="H336" s="75">
        <v>2040</v>
      </c>
      <c r="I336" s="75">
        <v>1909</v>
      </c>
      <c r="J336" s="207">
        <f t="shared" si="37"/>
        <v>-54.545454545454547</v>
      </c>
      <c r="K336" s="208">
        <f t="shared" si="38"/>
        <v>-58.23095823095823</v>
      </c>
      <c r="L336" s="208">
        <f t="shared" si="39"/>
        <v>-56.784729548016713</v>
      </c>
      <c r="M336" s="209">
        <f t="shared" si="40"/>
        <v>7.4</v>
      </c>
      <c r="N336" s="209">
        <f t="shared" si="35"/>
        <v>6.8</v>
      </c>
      <c r="O336" s="209">
        <f t="shared" si="41"/>
        <v>6.6930606060606062</v>
      </c>
      <c r="P336" s="209">
        <f t="shared" si="36"/>
        <v>6.3633333333333333</v>
      </c>
    </row>
    <row r="337" spans="1:16">
      <c r="A337" s="74" t="s">
        <v>255</v>
      </c>
      <c r="B337" s="74" t="s">
        <v>256</v>
      </c>
      <c r="C337" s="74" t="s">
        <v>121</v>
      </c>
      <c r="D337" s="75">
        <v>60</v>
      </c>
      <c r="E337" s="75">
        <v>537.6</v>
      </c>
      <c r="F337" s="75">
        <v>496.96</v>
      </c>
      <c r="G337" s="75">
        <v>60</v>
      </c>
      <c r="H337" s="75">
        <v>480</v>
      </c>
      <c r="I337" s="75">
        <v>429.28</v>
      </c>
      <c r="J337" s="207">
        <f t="shared" si="37"/>
        <v>0</v>
      </c>
      <c r="K337" s="208">
        <f t="shared" si="38"/>
        <v>-10.714285714285717</v>
      </c>
      <c r="L337" s="208">
        <f t="shared" si="39"/>
        <v>-13.618802318094014</v>
      </c>
      <c r="M337" s="209">
        <f t="shared" si="40"/>
        <v>8.9600000000000009</v>
      </c>
      <c r="N337" s="209">
        <f t="shared" si="35"/>
        <v>8</v>
      </c>
      <c r="O337" s="209">
        <f t="shared" si="41"/>
        <v>8.2826666666666657</v>
      </c>
      <c r="P337" s="209">
        <f t="shared" si="36"/>
        <v>7.1546666666666665</v>
      </c>
    </row>
    <row r="338" spans="1:16">
      <c r="A338" s="74" t="s">
        <v>255</v>
      </c>
      <c r="B338" s="74" t="s">
        <v>256</v>
      </c>
      <c r="C338" s="74" t="s">
        <v>45</v>
      </c>
      <c r="D338" s="75"/>
      <c r="E338" s="75"/>
      <c r="F338" s="75"/>
      <c r="G338" s="75">
        <v>2074.8000000000002</v>
      </c>
      <c r="H338" s="75">
        <v>10791</v>
      </c>
      <c r="I338" s="75">
        <v>9639.99</v>
      </c>
      <c r="J338" s="207"/>
      <c r="K338" s="207"/>
      <c r="L338" s="207"/>
      <c r="M338" s="207"/>
      <c r="N338" s="209">
        <f t="shared" si="35"/>
        <v>5.200983227299016</v>
      </c>
      <c r="O338" s="209"/>
      <c r="P338" s="209">
        <f t="shared" si="36"/>
        <v>4.6462261422787732</v>
      </c>
    </row>
    <row r="339" spans="1:16">
      <c r="A339" s="74" t="s">
        <v>255</v>
      </c>
      <c r="B339" s="74" t="s">
        <v>256</v>
      </c>
      <c r="C339" s="74" t="s">
        <v>61</v>
      </c>
      <c r="D339" s="75">
        <v>600</v>
      </c>
      <c r="E339" s="75">
        <v>4704</v>
      </c>
      <c r="F339" s="75">
        <v>4194.24</v>
      </c>
      <c r="G339" s="75">
        <v>60</v>
      </c>
      <c r="H339" s="75">
        <v>470.4</v>
      </c>
      <c r="I339" s="75">
        <v>431.38</v>
      </c>
      <c r="J339" s="207">
        <f t="shared" si="37"/>
        <v>-90</v>
      </c>
      <c r="K339" s="208">
        <f t="shared" si="38"/>
        <v>-90.000000000000014</v>
      </c>
      <c r="L339" s="208">
        <f t="shared" si="39"/>
        <v>-89.714942397192331</v>
      </c>
      <c r="M339" s="209">
        <f t="shared" si="40"/>
        <v>7.84</v>
      </c>
      <c r="N339" s="209">
        <f t="shared" si="35"/>
        <v>7.84</v>
      </c>
      <c r="O339" s="209">
        <f t="shared" si="41"/>
        <v>6.9903999999999993</v>
      </c>
      <c r="P339" s="209">
        <f t="shared" si="36"/>
        <v>7.1896666666666667</v>
      </c>
    </row>
    <row r="340" spans="1:16">
      <c r="A340" s="74" t="s">
        <v>255</v>
      </c>
      <c r="B340" s="74" t="s">
        <v>256</v>
      </c>
      <c r="C340" s="74" t="s">
        <v>151</v>
      </c>
      <c r="D340" s="75">
        <v>1467.5</v>
      </c>
      <c r="E340" s="75">
        <v>8472.58</v>
      </c>
      <c r="F340" s="75">
        <v>7583.48</v>
      </c>
      <c r="G340" s="75">
        <v>4141.78</v>
      </c>
      <c r="H340" s="75">
        <v>18285.59</v>
      </c>
      <c r="I340" s="75">
        <v>16128.87</v>
      </c>
      <c r="J340" s="207">
        <f t="shared" si="37"/>
        <v>182.23373083475298</v>
      </c>
      <c r="K340" s="208">
        <f t="shared" si="38"/>
        <v>115.82080074782417</v>
      </c>
      <c r="L340" s="208">
        <f t="shared" si="39"/>
        <v>112.68428215014745</v>
      </c>
      <c r="M340" s="209">
        <f t="shared" si="40"/>
        <v>5.7734787052810903</v>
      </c>
      <c r="N340" s="209">
        <f t="shared" si="35"/>
        <v>4.414910980303155</v>
      </c>
      <c r="O340" s="209">
        <f t="shared" si="41"/>
        <v>5.1676183986371376</v>
      </c>
      <c r="P340" s="209">
        <f t="shared" si="36"/>
        <v>3.8941880061229717</v>
      </c>
    </row>
    <row r="341" spans="1:16">
      <c r="A341" s="74" t="s">
        <v>255</v>
      </c>
      <c r="B341" s="74" t="s">
        <v>256</v>
      </c>
      <c r="C341" s="74" t="s">
        <v>85</v>
      </c>
      <c r="D341" s="75"/>
      <c r="E341" s="75"/>
      <c r="F341" s="75"/>
      <c r="G341" s="75">
        <v>907.2</v>
      </c>
      <c r="H341" s="75">
        <v>4501.41</v>
      </c>
      <c r="I341" s="75">
        <v>4151.34</v>
      </c>
      <c r="J341" s="207"/>
      <c r="K341" s="207"/>
      <c r="L341" s="207"/>
      <c r="M341" s="207"/>
      <c r="N341" s="209">
        <f t="shared" si="35"/>
        <v>4.9618716931216929</v>
      </c>
      <c r="O341" s="209"/>
      <c r="P341" s="209">
        <f t="shared" si="36"/>
        <v>4.5759920634920634</v>
      </c>
    </row>
    <row r="342" spans="1:16">
      <c r="A342" s="74" t="s">
        <v>255</v>
      </c>
      <c r="B342" s="74" t="s">
        <v>256</v>
      </c>
      <c r="C342" s="74" t="s">
        <v>178</v>
      </c>
      <c r="D342" s="75">
        <v>105</v>
      </c>
      <c r="E342" s="75">
        <v>940.8</v>
      </c>
      <c r="F342" s="75">
        <v>838.12</v>
      </c>
      <c r="G342" s="75">
        <v>54</v>
      </c>
      <c r="H342" s="75">
        <v>485.58</v>
      </c>
      <c r="I342" s="75">
        <v>447.58</v>
      </c>
      <c r="J342" s="207">
        <f t="shared" si="37"/>
        <v>-48.571428571428569</v>
      </c>
      <c r="K342" s="208">
        <f t="shared" si="38"/>
        <v>-48.386479591836739</v>
      </c>
      <c r="L342" s="208">
        <f t="shared" si="39"/>
        <v>-46.597145993413832</v>
      </c>
      <c r="M342" s="209">
        <f t="shared" si="40"/>
        <v>8.9599999999999991</v>
      </c>
      <c r="N342" s="209">
        <f t="shared" si="35"/>
        <v>8.9922222222222228</v>
      </c>
      <c r="O342" s="209">
        <f t="shared" si="41"/>
        <v>7.9820952380952379</v>
      </c>
      <c r="P342" s="209">
        <f t="shared" si="36"/>
        <v>8.2885185185185186</v>
      </c>
    </row>
    <row r="343" spans="1:16">
      <c r="A343" s="74" t="s">
        <v>255</v>
      </c>
      <c r="B343" s="74" t="s">
        <v>256</v>
      </c>
      <c r="C343" s="74" t="s">
        <v>48</v>
      </c>
      <c r="D343" s="75"/>
      <c r="E343" s="75"/>
      <c r="F343" s="75"/>
      <c r="G343" s="75">
        <v>90</v>
      </c>
      <c r="H343" s="75">
        <v>382.5</v>
      </c>
      <c r="I343" s="75">
        <v>328.15</v>
      </c>
      <c r="J343" s="207"/>
      <c r="K343" s="207"/>
      <c r="L343" s="207"/>
      <c r="M343" s="207"/>
      <c r="N343" s="209">
        <f t="shared" si="35"/>
        <v>4.25</v>
      </c>
      <c r="O343" s="209"/>
      <c r="P343" s="209">
        <f t="shared" si="36"/>
        <v>3.6461111111111109</v>
      </c>
    </row>
    <row r="344" spans="1:16">
      <c r="A344" s="74" t="s">
        <v>255</v>
      </c>
      <c r="B344" s="74" t="s">
        <v>256</v>
      </c>
      <c r="C344" s="74" t="s">
        <v>82</v>
      </c>
      <c r="D344" s="75">
        <v>255</v>
      </c>
      <c r="E344" s="75">
        <v>1836</v>
      </c>
      <c r="F344" s="75">
        <v>1617.94</v>
      </c>
      <c r="G344" s="75"/>
      <c r="H344" s="75"/>
      <c r="I344" s="75"/>
      <c r="J344" s="207">
        <f t="shared" si="37"/>
        <v>-100</v>
      </c>
      <c r="K344" s="208">
        <f t="shared" si="38"/>
        <v>-100</v>
      </c>
      <c r="L344" s="208">
        <f t="shared" si="39"/>
        <v>-100</v>
      </c>
      <c r="M344" s="209">
        <f t="shared" si="40"/>
        <v>7.2</v>
      </c>
      <c r="N344" s="209"/>
      <c r="O344" s="209">
        <f t="shared" si="41"/>
        <v>6.3448627450980393</v>
      </c>
      <c r="P344" s="209"/>
    </row>
    <row r="345" spans="1:16">
      <c r="A345" s="74" t="s">
        <v>257</v>
      </c>
      <c r="B345" s="74" t="s">
        <v>258</v>
      </c>
      <c r="C345" s="74" t="s">
        <v>133</v>
      </c>
      <c r="D345" s="75">
        <v>975</v>
      </c>
      <c r="E345" s="75">
        <v>5670</v>
      </c>
      <c r="F345" s="75">
        <v>5076.8599999999997</v>
      </c>
      <c r="G345" s="75">
        <v>1350</v>
      </c>
      <c r="H345" s="75">
        <v>5694</v>
      </c>
      <c r="I345" s="75">
        <v>5246.78</v>
      </c>
      <c r="J345" s="207">
        <f t="shared" si="37"/>
        <v>38.46153846153846</v>
      </c>
      <c r="K345" s="208">
        <f t="shared" si="38"/>
        <v>0.42328042328042326</v>
      </c>
      <c r="L345" s="208">
        <f t="shared" si="39"/>
        <v>3.3469506742356514</v>
      </c>
      <c r="M345" s="209">
        <f t="shared" si="40"/>
        <v>5.8153846153846152</v>
      </c>
      <c r="N345" s="209">
        <f t="shared" si="35"/>
        <v>4.2177777777777781</v>
      </c>
      <c r="O345" s="209">
        <f t="shared" si="41"/>
        <v>5.2070358974358975</v>
      </c>
      <c r="P345" s="209">
        <f t="shared" si="36"/>
        <v>3.8865037037037036</v>
      </c>
    </row>
    <row r="346" spans="1:16">
      <c r="A346" s="74" t="s">
        <v>257</v>
      </c>
      <c r="B346" s="74" t="s">
        <v>258</v>
      </c>
      <c r="C346" s="74" t="s">
        <v>59</v>
      </c>
      <c r="D346" s="75">
        <v>903</v>
      </c>
      <c r="E346" s="75">
        <v>5598.6</v>
      </c>
      <c r="F346" s="75">
        <v>5138.1899999999996</v>
      </c>
      <c r="G346" s="75">
        <v>1200</v>
      </c>
      <c r="H346" s="75">
        <v>7440</v>
      </c>
      <c r="I346" s="75">
        <v>6970.46</v>
      </c>
      <c r="J346" s="207">
        <f t="shared" si="37"/>
        <v>32.89036544850498</v>
      </c>
      <c r="K346" s="208">
        <f t="shared" si="38"/>
        <v>32.890365448504973</v>
      </c>
      <c r="L346" s="208">
        <f t="shared" si="39"/>
        <v>35.659833521142673</v>
      </c>
      <c r="M346" s="209">
        <f t="shared" si="40"/>
        <v>6.2</v>
      </c>
      <c r="N346" s="209">
        <f t="shared" si="35"/>
        <v>6.2</v>
      </c>
      <c r="O346" s="209">
        <f t="shared" si="41"/>
        <v>5.6901328903654482</v>
      </c>
      <c r="P346" s="209">
        <f t="shared" si="36"/>
        <v>5.8087166666666663</v>
      </c>
    </row>
    <row r="347" spans="1:16">
      <c r="A347" s="74" t="s">
        <v>257</v>
      </c>
      <c r="B347" s="74" t="s">
        <v>258</v>
      </c>
      <c r="C347" s="74" t="s">
        <v>134</v>
      </c>
      <c r="D347" s="75">
        <v>690</v>
      </c>
      <c r="E347" s="75">
        <v>3858</v>
      </c>
      <c r="F347" s="75">
        <v>3534.97</v>
      </c>
      <c r="G347" s="75">
        <v>1800</v>
      </c>
      <c r="H347" s="75">
        <v>10080</v>
      </c>
      <c r="I347" s="75">
        <v>9035.92</v>
      </c>
      <c r="J347" s="207">
        <f t="shared" si="37"/>
        <v>160.86956521739131</v>
      </c>
      <c r="K347" s="208">
        <f t="shared" si="38"/>
        <v>161.27527216174184</v>
      </c>
      <c r="L347" s="208">
        <f t="shared" si="39"/>
        <v>155.61518202417562</v>
      </c>
      <c r="M347" s="209">
        <f t="shared" si="40"/>
        <v>5.5913043478260871</v>
      </c>
      <c r="N347" s="209">
        <f t="shared" si="35"/>
        <v>5.6</v>
      </c>
      <c r="O347" s="209">
        <f t="shared" si="41"/>
        <v>5.1231449275362317</v>
      </c>
      <c r="P347" s="209">
        <f t="shared" si="36"/>
        <v>5.0199555555555557</v>
      </c>
    </row>
    <row r="348" spans="1:16">
      <c r="A348" s="74" t="s">
        <v>257</v>
      </c>
      <c r="B348" s="74" t="s">
        <v>258</v>
      </c>
      <c r="C348" s="74" t="s">
        <v>62</v>
      </c>
      <c r="D348" s="75">
        <v>2830.5</v>
      </c>
      <c r="E348" s="75">
        <v>16789.5</v>
      </c>
      <c r="F348" s="75">
        <v>15217.02</v>
      </c>
      <c r="G348" s="75">
        <v>2304</v>
      </c>
      <c r="H348" s="75">
        <v>13396.8</v>
      </c>
      <c r="I348" s="75">
        <v>12240.74</v>
      </c>
      <c r="J348" s="207">
        <f t="shared" si="37"/>
        <v>-18.600953895071541</v>
      </c>
      <c r="K348" s="208">
        <f t="shared" si="38"/>
        <v>-20.207272402394356</v>
      </c>
      <c r="L348" s="208">
        <f t="shared" si="39"/>
        <v>-19.558888665454869</v>
      </c>
      <c r="M348" s="209">
        <f t="shared" si="40"/>
        <v>5.9316375198728144</v>
      </c>
      <c r="N348" s="209">
        <f t="shared" si="35"/>
        <v>5.8145833333333332</v>
      </c>
      <c r="O348" s="209">
        <f t="shared" si="41"/>
        <v>5.3760890302066775</v>
      </c>
      <c r="P348" s="209">
        <f t="shared" si="36"/>
        <v>5.3128211805555559</v>
      </c>
    </row>
    <row r="349" spans="1:16">
      <c r="A349" s="74" t="s">
        <v>257</v>
      </c>
      <c r="B349" s="74" t="s">
        <v>258</v>
      </c>
      <c r="C349" s="74" t="s">
        <v>121</v>
      </c>
      <c r="D349" s="75">
        <v>70</v>
      </c>
      <c r="E349" s="75">
        <v>666</v>
      </c>
      <c r="F349" s="75">
        <v>585.67999999999995</v>
      </c>
      <c r="G349" s="75">
        <v>1572</v>
      </c>
      <c r="H349" s="75">
        <v>11758.6</v>
      </c>
      <c r="I349" s="75">
        <v>10394.379999999999</v>
      </c>
      <c r="J349" s="207">
        <f t="shared" si="37"/>
        <v>2145.7142857142858</v>
      </c>
      <c r="K349" s="208">
        <f t="shared" si="38"/>
        <v>1665.5555555555557</v>
      </c>
      <c r="L349" s="208">
        <f t="shared" si="39"/>
        <v>1674.7541319491872</v>
      </c>
      <c r="M349" s="209">
        <f t="shared" si="40"/>
        <v>9.5142857142857142</v>
      </c>
      <c r="N349" s="209">
        <f t="shared" si="35"/>
        <v>7.4800254452926209</v>
      </c>
      <c r="O349" s="209">
        <f t="shared" si="41"/>
        <v>8.3668571428571425</v>
      </c>
      <c r="P349" s="209">
        <f t="shared" si="36"/>
        <v>6.6122010178117039</v>
      </c>
    </row>
    <row r="350" spans="1:16">
      <c r="A350" s="74" t="s">
        <v>257</v>
      </c>
      <c r="B350" s="74" t="s">
        <v>258</v>
      </c>
      <c r="C350" s="74" t="s">
        <v>91</v>
      </c>
      <c r="D350" s="75"/>
      <c r="E350" s="75"/>
      <c r="F350" s="75"/>
      <c r="G350" s="75">
        <v>41.84</v>
      </c>
      <c r="H350" s="75">
        <v>331.04</v>
      </c>
      <c r="I350" s="75">
        <v>308.72000000000003</v>
      </c>
      <c r="J350" s="207"/>
      <c r="K350" s="207"/>
      <c r="L350" s="207"/>
      <c r="M350" s="207"/>
      <c r="N350" s="209">
        <f t="shared" si="35"/>
        <v>7.9120458891013383</v>
      </c>
      <c r="O350" s="209"/>
      <c r="P350" s="209">
        <f t="shared" si="36"/>
        <v>7.3785850860420652</v>
      </c>
    </row>
    <row r="351" spans="1:16">
      <c r="A351" s="74" t="s">
        <v>257</v>
      </c>
      <c r="B351" s="74" t="s">
        <v>258</v>
      </c>
      <c r="C351" s="74" t="s">
        <v>45</v>
      </c>
      <c r="D351" s="75">
        <v>22217.200000000001</v>
      </c>
      <c r="E351" s="75">
        <v>133831.20000000001</v>
      </c>
      <c r="F351" s="75">
        <v>119737.68</v>
      </c>
      <c r="G351" s="75">
        <v>35233</v>
      </c>
      <c r="H351" s="75">
        <v>185418.72</v>
      </c>
      <c r="I351" s="75">
        <v>167032.85999999999</v>
      </c>
      <c r="J351" s="207">
        <f t="shared" si="37"/>
        <v>58.584340060853748</v>
      </c>
      <c r="K351" s="208">
        <f t="shared" si="38"/>
        <v>38.546706597564686</v>
      </c>
      <c r="L351" s="208">
        <f t="shared" si="39"/>
        <v>39.498994802638563</v>
      </c>
      <c r="M351" s="209">
        <f t="shared" si="40"/>
        <v>6.0237653709738401</v>
      </c>
      <c r="N351" s="209">
        <f t="shared" si="35"/>
        <v>5.2626435444043933</v>
      </c>
      <c r="O351" s="209">
        <f t="shared" si="41"/>
        <v>5.389413607475289</v>
      </c>
      <c r="P351" s="209">
        <f t="shared" si="36"/>
        <v>4.740807197797519</v>
      </c>
    </row>
    <row r="352" spans="1:16">
      <c r="A352" s="74" t="s">
        <v>257</v>
      </c>
      <c r="B352" s="74" t="s">
        <v>258</v>
      </c>
      <c r="C352" s="74" t="s">
        <v>46</v>
      </c>
      <c r="D352" s="75"/>
      <c r="E352" s="75"/>
      <c r="F352" s="75"/>
      <c r="G352" s="75">
        <v>3</v>
      </c>
      <c r="H352" s="75">
        <v>20.399999999999999</v>
      </c>
      <c r="I352" s="75">
        <v>18.25</v>
      </c>
      <c r="J352" s="207"/>
      <c r="K352" s="207"/>
      <c r="L352" s="207"/>
      <c r="M352" s="207"/>
      <c r="N352" s="209">
        <f t="shared" si="35"/>
        <v>6.8</v>
      </c>
      <c r="O352" s="209"/>
      <c r="P352" s="209">
        <f t="shared" si="36"/>
        <v>6.083333333333333</v>
      </c>
    </row>
    <row r="353" spans="1:16">
      <c r="A353" s="74" t="s">
        <v>257</v>
      </c>
      <c r="B353" s="74" t="s">
        <v>258</v>
      </c>
      <c r="C353" s="74" t="s">
        <v>61</v>
      </c>
      <c r="D353" s="75">
        <v>5603</v>
      </c>
      <c r="E353" s="75">
        <v>41019</v>
      </c>
      <c r="F353" s="75">
        <v>36473.42</v>
      </c>
      <c r="G353" s="75">
        <v>1590</v>
      </c>
      <c r="H353" s="75">
        <v>11628.8</v>
      </c>
      <c r="I353" s="75">
        <v>10664.12</v>
      </c>
      <c r="J353" s="207">
        <f t="shared" si="37"/>
        <v>-71.62234517222916</v>
      </c>
      <c r="K353" s="208">
        <f t="shared" si="38"/>
        <v>-71.650210877885854</v>
      </c>
      <c r="L353" s="208">
        <f t="shared" si="39"/>
        <v>-70.761941161536257</v>
      </c>
      <c r="M353" s="209">
        <f t="shared" si="40"/>
        <v>7.3208995181152954</v>
      </c>
      <c r="N353" s="209">
        <f t="shared" si="35"/>
        <v>7.313710691823899</v>
      </c>
      <c r="O353" s="209">
        <f t="shared" si="41"/>
        <v>6.5096234160271278</v>
      </c>
      <c r="P353" s="209">
        <f t="shared" si="36"/>
        <v>6.7069937106918243</v>
      </c>
    </row>
    <row r="354" spans="1:16">
      <c r="A354" s="74" t="s">
        <v>257</v>
      </c>
      <c r="B354" s="74" t="s">
        <v>258</v>
      </c>
      <c r="C354" s="74" t="s">
        <v>151</v>
      </c>
      <c r="D354" s="75">
        <v>9178.14</v>
      </c>
      <c r="E354" s="75">
        <v>50931.47</v>
      </c>
      <c r="F354" s="75">
        <v>45325.15</v>
      </c>
      <c r="G354" s="75">
        <v>41217.61</v>
      </c>
      <c r="H354" s="75">
        <v>179363.05</v>
      </c>
      <c r="I354" s="75">
        <v>162756.49</v>
      </c>
      <c r="J354" s="207">
        <f t="shared" si="37"/>
        <v>349.08456397483587</v>
      </c>
      <c r="K354" s="208">
        <f t="shared" si="38"/>
        <v>252.16546861891081</v>
      </c>
      <c r="L354" s="208">
        <f t="shared" si="39"/>
        <v>259.08648950968723</v>
      </c>
      <c r="M354" s="209">
        <f t="shared" si="40"/>
        <v>5.5492147646473038</v>
      </c>
      <c r="N354" s="209">
        <f t="shared" si="35"/>
        <v>4.3516120900750916</v>
      </c>
      <c r="O354" s="209">
        <f t="shared" si="41"/>
        <v>4.9383807612435637</v>
      </c>
      <c r="P354" s="209">
        <f t="shared" si="36"/>
        <v>3.9487124556712527</v>
      </c>
    </row>
    <row r="355" spans="1:16">
      <c r="A355" s="74" t="s">
        <v>257</v>
      </c>
      <c r="B355" s="74" t="s">
        <v>258</v>
      </c>
      <c r="C355" s="74" t="s">
        <v>101</v>
      </c>
      <c r="D355" s="75">
        <v>555</v>
      </c>
      <c r="E355" s="75">
        <v>3322.01</v>
      </c>
      <c r="F355" s="75">
        <v>3019.2</v>
      </c>
      <c r="G355" s="75">
        <v>810</v>
      </c>
      <c r="H355" s="75">
        <v>4966.16</v>
      </c>
      <c r="I355" s="75">
        <v>4568.3999999999996</v>
      </c>
      <c r="J355" s="207">
        <f t="shared" si="37"/>
        <v>45.945945945945944</v>
      </c>
      <c r="K355" s="208">
        <f t="shared" si="38"/>
        <v>49.492626452057628</v>
      </c>
      <c r="L355" s="208">
        <f t="shared" si="39"/>
        <v>51.31160572337042</v>
      </c>
      <c r="M355" s="209">
        <f t="shared" si="40"/>
        <v>5.9856036036036038</v>
      </c>
      <c r="N355" s="209">
        <f t="shared" si="35"/>
        <v>6.1310617283950615</v>
      </c>
      <c r="O355" s="209">
        <f t="shared" si="41"/>
        <v>5.4399999999999995</v>
      </c>
      <c r="P355" s="209">
        <f t="shared" si="36"/>
        <v>5.64</v>
      </c>
    </row>
    <row r="356" spans="1:16">
      <c r="A356" s="74" t="s">
        <v>257</v>
      </c>
      <c r="B356" s="74" t="s">
        <v>258</v>
      </c>
      <c r="C356" s="74" t="s">
        <v>49</v>
      </c>
      <c r="D356" s="75">
        <v>750</v>
      </c>
      <c r="E356" s="75">
        <v>4800</v>
      </c>
      <c r="F356" s="75">
        <v>4254.1499999999996</v>
      </c>
      <c r="G356" s="75">
        <v>2400</v>
      </c>
      <c r="H356" s="75">
        <v>15360</v>
      </c>
      <c r="I356" s="75">
        <v>14615.93</v>
      </c>
      <c r="J356" s="207">
        <f t="shared" si="37"/>
        <v>220</v>
      </c>
      <c r="K356" s="208">
        <f t="shared" si="38"/>
        <v>220</v>
      </c>
      <c r="L356" s="208">
        <f t="shared" si="39"/>
        <v>243.56875051420383</v>
      </c>
      <c r="M356" s="209">
        <f t="shared" si="40"/>
        <v>6.4</v>
      </c>
      <c r="N356" s="209">
        <f t="shared" si="35"/>
        <v>6.4</v>
      </c>
      <c r="O356" s="209">
        <f t="shared" si="41"/>
        <v>5.6721999999999992</v>
      </c>
      <c r="P356" s="209">
        <f t="shared" si="36"/>
        <v>6.0899708333333331</v>
      </c>
    </row>
    <row r="357" spans="1:16">
      <c r="A357" s="74" t="s">
        <v>257</v>
      </c>
      <c r="B357" s="74" t="s">
        <v>258</v>
      </c>
      <c r="C357" s="74" t="s">
        <v>85</v>
      </c>
      <c r="D357" s="75"/>
      <c r="E357" s="75"/>
      <c r="F357" s="75"/>
      <c r="G357" s="75">
        <v>1335.6</v>
      </c>
      <c r="H357" s="75">
        <v>6632.47</v>
      </c>
      <c r="I357" s="75">
        <v>6050.82</v>
      </c>
      <c r="J357" s="207"/>
      <c r="K357" s="207"/>
      <c r="L357" s="207"/>
      <c r="M357" s="207"/>
      <c r="N357" s="209">
        <f t="shared" si="35"/>
        <v>4.9659104522312072</v>
      </c>
      <c r="O357" s="209"/>
      <c r="P357" s="209">
        <f t="shared" si="36"/>
        <v>4.5304132973944293</v>
      </c>
    </row>
    <row r="358" spans="1:16">
      <c r="A358" s="160" t="s">
        <v>257</v>
      </c>
      <c r="B358" s="161" t="s">
        <v>258</v>
      </c>
      <c r="C358" s="162" t="s">
        <v>178</v>
      </c>
      <c r="D358" s="75">
        <v>1950.6</v>
      </c>
      <c r="E358" s="75">
        <v>16552.54</v>
      </c>
      <c r="F358" s="75">
        <v>14773.53</v>
      </c>
      <c r="G358" s="75">
        <v>2029.2</v>
      </c>
      <c r="H358" s="75">
        <v>17910.82</v>
      </c>
      <c r="I358" s="75">
        <v>16098.52</v>
      </c>
      <c r="J358" s="207">
        <f t="shared" si="37"/>
        <v>4.0295293755767529</v>
      </c>
      <c r="K358" s="208">
        <f t="shared" si="38"/>
        <v>8.2058705189656624</v>
      </c>
      <c r="L358" s="208">
        <f t="shared" si="39"/>
        <v>8.9686757328817119</v>
      </c>
      <c r="M358" s="209">
        <f t="shared" si="40"/>
        <v>8.4858710140469604</v>
      </c>
      <c r="N358" s="209">
        <f t="shared" si="35"/>
        <v>8.826542479794993</v>
      </c>
      <c r="O358" s="209">
        <f t="shared" si="41"/>
        <v>7.5738388188249779</v>
      </c>
      <c r="P358" s="209">
        <f t="shared" si="36"/>
        <v>7.9334318943425979</v>
      </c>
    </row>
    <row r="359" spans="1:16">
      <c r="A359" s="160" t="s">
        <v>257</v>
      </c>
      <c r="B359" s="161" t="s">
        <v>258</v>
      </c>
      <c r="C359" s="162" t="s">
        <v>48</v>
      </c>
      <c r="D359" s="75">
        <v>20535</v>
      </c>
      <c r="E359" s="75">
        <v>41746.6</v>
      </c>
      <c r="F359" s="75">
        <v>37267.06</v>
      </c>
      <c r="G359" s="75">
        <v>15377</v>
      </c>
      <c r="H359" s="75">
        <v>63137.5</v>
      </c>
      <c r="I359" s="75">
        <v>55090.66</v>
      </c>
      <c r="J359" s="207">
        <f t="shared" si="37"/>
        <v>-25.11809106403701</v>
      </c>
      <c r="K359" s="208">
        <f t="shared" si="38"/>
        <v>51.239861449794716</v>
      </c>
      <c r="L359" s="208">
        <f t="shared" si="39"/>
        <v>47.826686623522235</v>
      </c>
      <c r="M359" s="209">
        <f t="shared" si="40"/>
        <v>2.0329486242999755</v>
      </c>
      <c r="N359" s="209">
        <f t="shared" si="35"/>
        <v>4.1059699551277884</v>
      </c>
      <c r="O359" s="209">
        <f t="shared" si="41"/>
        <v>1.8148069150231312</v>
      </c>
      <c r="P359" s="209">
        <f t="shared" si="36"/>
        <v>3.5826663198283151</v>
      </c>
    </row>
    <row r="360" spans="1:16">
      <c r="A360" s="160" t="s">
        <v>257</v>
      </c>
      <c r="B360" s="161" t="s">
        <v>258</v>
      </c>
      <c r="C360" s="162" t="s">
        <v>82</v>
      </c>
      <c r="D360" s="75">
        <v>1672</v>
      </c>
      <c r="E360" s="75">
        <v>12348.8</v>
      </c>
      <c r="F360" s="75">
        <v>10882.13</v>
      </c>
      <c r="G360" s="75"/>
      <c r="H360" s="75"/>
      <c r="I360" s="75"/>
      <c r="J360" s="207">
        <f t="shared" si="37"/>
        <v>-100</v>
      </c>
      <c r="K360" s="208">
        <f t="shared" si="38"/>
        <v>-100</v>
      </c>
      <c r="L360" s="208">
        <f t="shared" si="39"/>
        <v>-100.00000000000001</v>
      </c>
      <c r="M360" s="209">
        <f t="shared" si="40"/>
        <v>7.385645933014354</v>
      </c>
      <c r="N360" s="209"/>
      <c r="O360" s="209">
        <f t="shared" si="41"/>
        <v>6.5084509569377982</v>
      </c>
      <c r="P360" s="209"/>
    </row>
    <row r="361" spans="1:16" s="126" customFormat="1">
      <c r="A361" s="210" t="s">
        <v>732</v>
      </c>
      <c r="B361" s="211"/>
      <c r="C361" s="212"/>
      <c r="D361" s="213">
        <f>SUM(D5:D360)</f>
        <v>13037082.800000004</v>
      </c>
      <c r="E361" s="213">
        <f t="shared" ref="E361:I361" si="42">SUM(E5:E360)</f>
        <v>32679989.099999987</v>
      </c>
      <c r="F361" s="213">
        <f t="shared" si="42"/>
        <v>29280483.069999989</v>
      </c>
      <c r="G361" s="213">
        <f t="shared" si="42"/>
        <v>17416842.15000001</v>
      </c>
      <c r="H361" s="213">
        <f t="shared" si="42"/>
        <v>37718978.999999978</v>
      </c>
      <c r="I361" s="213">
        <f t="shared" si="42"/>
        <v>34270174.869999997</v>
      </c>
      <c r="J361" s="207">
        <f t="shared" ref="J361" si="43">(G361-D361)*100/D361</f>
        <v>33.59462708942835</v>
      </c>
      <c r="K361" s="208">
        <f t="shared" si="38"/>
        <v>15.41919088338984</v>
      </c>
      <c r="L361" s="208">
        <f t="shared" si="39"/>
        <v>17.041015983483945</v>
      </c>
      <c r="M361" s="209">
        <f t="shared" si="40"/>
        <v>2.5066949103061598</v>
      </c>
      <c r="N361" s="209">
        <f t="shared" si="35"/>
        <v>2.1656611844530014</v>
      </c>
      <c r="O361" s="209">
        <f t="shared" si="41"/>
        <v>2.2459382608201262</v>
      </c>
      <c r="P361" s="209">
        <f t="shared" si="36"/>
        <v>1.9676457175676922</v>
      </c>
    </row>
  </sheetData>
  <autoFilter ref="A4:P361"/>
  <mergeCells count="4">
    <mergeCell ref="A1:P1"/>
    <mergeCell ref="A2:P2"/>
    <mergeCell ref="A3:P3"/>
    <mergeCell ref="A361:C361"/>
  </mergeCells>
  <printOptions horizontalCentered="1"/>
  <pageMargins left="0" right="0" top="0.39370078740157483" bottom="0.19685039370078741" header="0.51181102362204722" footer="0.51181102362204722"/>
  <pageSetup paperSize="9"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theme="3" tint="0.39997558519241921"/>
  </sheetPr>
  <dimension ref="A1:P27"/>
  <sheetViews>
    <sheetView view="pageBreakPreview" topLeftCell="C1" zoomScale="96" zoomScaleNormal="100" zoomScaleSheetLayoutView="96" workbookViewId="0">
      <selection activeCell="D5" sqref="D5:I26"/>
    </sheetView>
  </sheetViews>
  <sheetFormatPr defaultRowHeight="10.5"/>
  <cols>
    <col min="1" max="1" width="13.7109375" style="50" bestFit="1" customWidth="1"/>
    <col min="2" max="2" width="94" style="50" bestFit="1" customWidth="1"/>
    <col min="3" max="3" width="19.140625" style="50" customWidth="1"/>
    <col min="4" max="4" width="10.5703125" style="59" bestFit="1" customWidth="1"/>
    <col min="5" max="6" width="13.28515625" style="59" bestFit="1" customWidth="1"/>
    <col min="7" max="7" width="10.5703125" style="59" bestFit="1" customWidth="1"/>
    <col min="8" max="9" width="13.28515625" style="59" bestFit="1" customWidth="1"/>
    <col min="10" max="16" width="9.85546875" style="50" bestFit="1" customWidth="1"/>
    <col min="17" max="16384" width="9.140625" style="50"/>
  </cols>
  <sheetData>
    <row r="1" spans="1:16" ht="12.75" customHeight="1">
      <c r="A1" s="175" t="s">
        <v>124</v>
      </c>
      <c r="B1" s="175"/>
      <c r="C1" s="175"/>
      <c r="D1" s="175"/>
      <c r="E1" s="175"/>
      <c r="F1" s="175"/>
      <c r="G1" s="175"/>
    </row>
    <row r="2" spans="1:16" s="53" customFormat="1" ht="12.75" customHeight="1">
      <c r="A2" s="176" t="s">
        <v>859</v>
      </c>
      <c r="B2" s="176"/>
      <c r="C2" s="176"/>
      <c r="D2" s="176"/>
      <c r="E2" s="176"/>
      <c r="F2" s="176"/>
      <c r="G2" s="176"/>
      <c r="H2" s="52"/>
      <c r="I2" s="52"/>
      <c r="J2" s="52"/>
      <c r="K2" s="52"/>
    </row>
    <row r="3" spans="1:16" ht="12.75" customHeight="1">
      <c r="A3" s="176" t="s">
        <v>123</v>
      </c>
      <c r="B3" s="176"/>
      <c r="C3" s="176"/>
      <c r="D3" s="176"/>
      <c r="E3" s="176"/>
      <c r="F3" s="176"/>
      <c r="G3" s="176"/>
    </row>
    <row r="4" spans="1:16" ht="31.5">
      <c r="A4" s="54" t="s">
        <v>125</v>
      </c>
      <c r="B4" s="54" t="s">
        <v>126</v>
      </c>
      <c r="C4" s="54" t="s">
        <v>127</v>
      </c>
      <c r="D4" s="55" t="s">
        <v>683</v>
      </c>
      <c r="E4" s="55" t="s">
        <v>684</v>
      </c>
      <c r="F4" s="55" t="s">
        <v>717</v>
      </c>
      <c r="G4" s="55" t="s">
        <v>740</v>
      </c>
      <c r="H4" s="55" t="s">
        <v>741</v>
      </c>
      <c r="I4" s="55" t="s">
        <v>742</v>
      </c>
      <c r="J4" s="56" t="s">
        <v>78</v>
      </c>
      <c r="K4" s="57" t="s">
        <v>79</v>
      </c>
      <c r="L4" s="57" t="s">
        <v>656</v>
      </c>
      <c r="M4" s="58" t="s">
        <v>685</v>
      </c>
      <c r="N4" s="58" t="s">
        <v>743</v>
      </c>
      <c r="O4" s="58" t="s">
        <v>686</v>
      </c>
      <c r="P4" s="58" t="s">
        <v>744</v>
      </c>
    </row>
    <row r="5" spans="1:16">
      <c r="A5" s="60" t="s">
        <v>484</v>
      </c>
      <c r="B5" s="60" t="s">
        <v>485</v>
      </c>
      <c r="C5" s="60" t="s">
        <v>45</v>
      </c>
      <c r="D5" s="61">
        <v>39546</v>
      </c>
      <c r="E5" s="61">
        <v>111456</v>
      </c>
      <c r="F5" s="61">
        <v>101921.88</v>
      </c>
      <c r="G5" s="61">
        <v>12000</v>
      </c>
      <c r="H5" s="61">
        <v>27014.400000000001</v>
      </c>
      <c r="I5" s="61">
        <v>23993.03</v>
      </c>
      <c r="J5" s="70">
        <f>(G5-D5)*100/D5</f>
        <v>-69.655590957366101</v>
      </c>
      <c r="K5" s="71">
        <f>(H5-E5)*100/E5</f>
        <v>-75.762273901808783</v>
      </c>
      <c r="L5" s="71">
        <f>(I5-F5)*100/F5</f>
        <v>-76.459392232560859</v>
      </c>
      <c r="M5" s="72">
        <f>E5/D5</f>
        <v>2.8183887118798361</v>
      </c>
      <c r="N5" s="72">
        <f>H5/G5</f>
        <v>2.2512000000000003</v>
      </c>
      <c r="O5" s="72">
        <f>F5/D5</f>
        <v>2.5772993475952055</v>
      </c>
      <c r="P5" s="72">
        <f>I5/G5</f>
        <v>1.9994191666666665</v>
      </c>
    </row>
    <row r="6" spans="1:16">
      <c r="A6" s="60" t="s">
        <v>572</v>
      </c>
      <c r="B6" s="60" t="s">
        <v>645</v>
      </c>
      <c r="C6" s="60" t="s">
        <v>133</v>
      </c>
      <c r="D6" s="61">
        <v>130116</v>
      </c>
      <c r="E6" s="61">
        <v>375611.2</v>
      </c>
      <c r="F6" s="61">
        <v>335747.06</v>
      </c>
      <c r="G6" s="61">
        <v>152704</v>
      </c>
      <c r="H6" s="61">
        <v>550193.6</v>
      </c>
      <c r="I6" s="61">
        <v>507774.14</v>
      </c>
      <c r="J6" s="70">
        <f t="shared" ref="J6:J27" si="0">(G6-D6)*100/D6</f>
        <v>17.35989424820929</v>
      </c>
      <c r="K6" s="71">
        <f t="shared" ref="K6:K27" si="1">(H6-E6)*100/E6</f>
        <v>46.479551195491496</v>
      </c>
      <c r="L6" s="71">
        <f t="shared" ref="L6:L27" si="2">(I6-F6)*100/F6</f>
        <v>51.237106886356649</v>
      </c>
      <c r="M6" s="72">
        <f t="shared" ref="M6:M27" si="3">E6/D6</f>
        <v>2.886741061821759</v>
      </c>
      <c r="N6" s="72">
        <f t="shared" ref="N6:N27" si="4">H6/G6</f>
        <v>3.603007124895222</v>
      </c>
      <c r="O6" s="72">
        <f t="shared" ref="O6:O27" si="5">F6/D6</f>
        <v>2.5803672107965201</v>
      </c>
      <c r="P6" s="72">
        <f t="shared" ref="P6:P27" si="6">I6/G6</f>
        <v>3.3252183308885166</v>
      </c>
    </row>
    <row r="7" spans="1:16">
      <c r="A7" s="60" t="s">
        <v>572</v>
      </c>
      <c r="B7" s="60" t="s">
        <v>645</v>
      </c>
      <c r="C7" s="60" t="s">
        <v>45</v>
      </c>
      <c r="D7" s="61">
        <v>376900</v>
      </c>
      <c r="E7" s="61">
        <v>938196</v>
      </c>
      <c r="F7" s="61">
        <v>843684.14</v>
      </c>
      <c r="G7" s="61">
        <v>349446</v>
      </c>
      <c r="H7" s="61">
        <v>1309587.5</v>
      </c>
      <c r="I7" s="61">
        <v>1183261.03</v>
      </c>
      <c r="J7" s="70">
        <f t="shared" si="0"/>
        <v>-7.2841602547094721</v>
      </c>
      <c r="K7" s="71">
        <f t="shared" si="1"/>
        <v>39.585704906011109</v>
      </c>
      <c r="L7" s="71">
        <f t="shared" si="2"/>
        <v>40.249291636559626</v>
      </c>
      <c r="M7" s="72">
        <f t="shared" si="3"/>
        <v>2.4892438312549747</v>
      </c>
      <c r="N7" s="72">
        <f t="shared" si="4"/>
        <v>3.7476105034826555</v>
      </c>
      <c r="O7" s="72">
        <f t="shared" si="5"/>
        <v>2.2384827275139294</v>
      </c>
      <c r="P7" s="72">
        <f t="shared" si="6"/>
        <v>3.3861055213108751</v>
      </c>
    </row>
    <row r="8" spans="1:16">
      <c r="A8" s="60" t="s">
        <v>572</v>
      </c>
      <c r="B8" s="60" t="s">
        <v>645</v>
      </c>
      <c r="C8" s="60" t="s">
        <v>169</v>
      </c>
      <c r="D8" s="61">
        <v>350110</v>
      </c>
      <c r="E8" s="61">
        <v>949361.6</v>
      </c>
      <c r="F8" s="61">
        <v>858352.6</v>
      </c>
      <c r="G8" s="61">
        <v>384610</v>
      </c>
      <c r="H8" s="61">
        <v>1131534.8</v>
      </c>
      <c r="I8" s="61">
        <v>992716.89</v>
      </c>
      <c r="J8" s="70">
        <f t="shared" si="0"/>
        <v>9.8540458712975916</v>
      </c>
      <c r="K8" s="71">
        <f t="shared" si="1"/>
        <v>19.189021338128704</v>
      </c>
      <c r="L8" s="71">
        <f t="shared" si="2"/>
        <v>15.653740665549337</v>
      </c>
      <c r="M8" s="72">
        <f t="shared" si="3"/>
        <v>2.7116094941589783</v>
      </c>
      <c r="N8" s="72">
        <f t="shared" si="4"/>
        <v>2.9420316684433585</v>
      </c>
      <c r="O8" s="72">
        <f t="shared" si="5"/>
        <v>2.4516654765645081</v>
      </c>
      <c r="P8" s="72">
        <f t="shared" si="6"/>
        <v>2.5811000494006917</v>
      </c>
    </row>
    <row r="9" spans="1:16">
      <c r="A9" s="60" t="s">
        <v>488</v>
      </c>
      <c r="B9" s="60" t="s">
        <v>489</v>
      </c>
      <c r="C9" s="60" t="s">
        <v>109</v>
      </c>
      <c r="D9" s="61">
        <v>280959</v>
      </c>
      <c r="E9" s="61">
        <v>216298.75</v>
      </c>
      <c r="F9" s="61">
        <v>193114.69</v>
      </c>
      <c r="G9" s="61">
        <v>887940</v>
      </c>
      <c r="H9" s="61">
        <v>732282</v>
      </c>
      <c r="I9" s="61">
        <v>655693.02</v>
      </c>
      <c r="J9" s="70">
        <f t="shared" si="0"/>
        <v>216.0389950135073</v>
      </c>
      <c r="K9" s="71">
        <f t="shared" si="1"/>
        <v>238.55119366154452</v>
      </c>
      <c r="L9" s="71">
        <f t="shared" si="2"/>
        <v>239.53554750288546</v>
      </c>
      <c r="M9" s="72">
        <f t="shared" si="3"/>
        <v>0.76985876942899145</v>
      </c>
      <c r="N9" s="72">
        <f t="shared" si="4"/>
        <v>0.82469761470369618</v>
      </c>
      <c r="O9" s="72">
        <f t="shared" si="5"/>
        <v>0.68734117789428351</v>
      </c>
      <c r="P9" s="72">
        <f t="shared" si="6"/>
        <v>0.7384429353334685</v>
      </c>
    </row>
    <row r="10" spans="1:16">
      <c r="A10" s="60" t="s">
        <v>488</v>
      </c>
      <c r="B10" s="60" t="s">
        <v>489</v>
      </c>
      <c r="C10" s="60" t="s">
        <v>133</v>
      </c>
      <c r="D10" s="61">
        <v>596771</v>
      </c>
      <c r="E10" s="61">
        <v>422900</v>
      </c>
      <c r="F10" s="61">
        <v>375623.49</v>
      </c>
      <c r="G10" s="61"/>
      <c r="H10" s="61"/>
      <c r="I10" s="61"/>
      <c r="J10" s="70"/>
      <c r="K10" s="71"/>
      <c r="L10" s="71"/>
      <c r="M10" s="72">
        <f t="shared" si="3"/>
        <v>0.70864703546251406</v>
      </c>
      <c r="N10" s="72"/>
      <c r="O10" s="72">
        <f t="shared" si="5"/>
        <v>0.62942651368782998</v>
      </c>
      <c r="P10" s="72"/>
    </row>
    <row r="11" spans="1:16">
      <c r="A11" s="60" t="s">
        <v>488</v>
      </c>
      <c r="B11" s="60" t="s">
        <v>489</v>
      </c>
      <c r="C11" s="60" t="s">
        <v>59</v>
      </c>
      <c r="D11" s="61">
        <v>953231</v>
      </c>
      <c r="E11" s="61">
        <v>857610.86</v>
      </c>
      <c r="F11" s="61">
        <v>772657.82</v>
      </c>
      <c r="G11" s="61">
        <v>912493.15</v>
      </c>
      <c r="H11" s="61">
        <v>903260.8</v>
      </c>
      <c r="I11" s="61">
        <v>825614.27</v>
      </c>
      <c r="J11" s="70">
        <f t="shared" si="0"/>
        <v>-4.2736597949500146</v>
      </c>
      <c r="K11" s="71">
        <f t="shared" si="1"/>
        <v>5.3229200012695799</v>
      </c>
      <c r="L11" s="71">
        <f t="shared" si="2"/>
        <v>6.8538036669324178</v>
      </c>
      <c r="M11" s="72">
        <f t="shared" si="3"/>
        <v>0.89968838613095881</v>
      </c>
      <c r="N11" s="72">
        <f t="shared" si="4"/>
        <v>0.98988228021218572</v>
      </c>
      <c r="O11" s="72">
        <f t="shared" si="5"/>
        <v>0.81056723921064244</v>
      </c>
      <c r="P11" s="72">
        <f t="shared" si="6"/>
        <v>0.90478955376267756</v>
      </c>
    </row>
    <row r="12" spans="1:16">
      <c r="A12" s="60" t="s">
        <v>488</v>
      </c>
      <c r="B12" s="60" t="s">
        <v>489</v>
      </c>
      <c r="C12" s="60" t="s">
        <v>134</v>
      </c>
      <c r="D12" s="61">
        <v>4696313</v>
      </c>
      <c r="E12" s="61">
        <v>3957698.74</v>
      </c>
      <c r="F12" s="61">
        <v>3554023.96</v>
      </c>
      <c r="G12" s="61">
        <v>3073266.6</v>
      </c>
      <c r="H12" s="61">
        <v>2953589.85</v>
      </c>
      <c r="I12" s="61">
        <v>2719443.68</v>
      </c>
      <c r="J12" s="70">
        <f t="shared" si="0"/>
        <v>-34.560013355157544</v>
      </c>
      <c r="K12" s="71">
        <f t="shared" si="1"/>
        <v>-25.371028872197588</v>
      </c>
      <c r="L12" s="71">
        <f t="shared" si="2"/>
        <v>-23.482685806091187</v>
      </c>
      <c r="M12" s="72">
        <f t="shared" si="3"/>
        <v>0.8427246522963866</v>
      </c>
      <c r="N12" s="72">
        <f t="shared" si="4"/>
        <v>0.96105878025681213</v>
      </c>
      <c r="O12" s="72">
        <f t="shared" si="5"/>
        <v>0.75676897174443014</v>
      </c>
      <c r="P12" s="72">
        <f t="shared" si="6"/>
        <v>0.88487073656414972</v>
      </c>
    </row>
    <row r="13" spans="1:16">
      <c r="A13" s="60" t="s">
        <v>488</v>
      </c>
      <c r="B13" s="60" t="s">
        <v>489</v>
      </c>
      <c r="C13" s="60" t="s">
        <v>45</v>
      </c>
      <c r="D13" s="61">
        <v>55816178.799999997</v>
      </c>
      <c r="E13" s="61">
        <v>42316864.18</v>
      </c>
      <c r="F13" s="61">
        <v>37959730.25</v>
      </c>
      <c r="G13" s="61">
        <v>77114595.099999994</v>
      </c>
      <c r="H13" s="61">
        <v>66128236.75</v>
      </c>
      <c r="I13" s="61">
        <v>60207705.149999999</v>
      </c>
      <c r="J13" s="70">
        <f t="shared" si="0"/>
        <v>38.158141166052019</v>
      </c>
      <c r="K13" s="71">
        <f t="shared" si="1"/>
        <v>56.269227485088194</v>
      </c>
      <c r="L13" s="71">
        <f t="shared" si="2"/>
        <v>58.609412536591982</v>
      </c>
      <c r="M13" s="72">
        <f t="shared" si="3"/>
        <v>0.75814692244751092</v>
      </c>
      <c r="N13" s="72">
        <f t="shared" si="4"/>
        <v>0.85753204907899472</v>
      </c>
      <c r="O13" s="72">
        <f t="shared" si="5"/>
        <v>0.68008471855475716</v>
      </c>
      <c r="P13" s="72">
        <f t="shared" si="6"/>
        <v>0.78075628967414501</v>
      </c>
    </row>
    <row r="14" spans="1:16">
      <c r="A14" s="60" t="s">
        <v>488</v>
      </c>
      <c r="B14" s="60" t="s">
        <v>489</v>
      </c>
      <c r="C14" s="60" t="s">
        <v>97</v>
      </c>
      <c r="D14" s="61">
        <v>35875</v>
      </c>
      <c r="E14" s="61">
        <v>21798</v>
      </c>
      <c r="F14" s="61">
        <v>19539.3</v>
      </c>
      <c r="G14" s="61"/>
      <c r="H14" s="61"/>
      <c r="I14" s="61"/>
      <c r="J14" s="70"/>
      <c r="K14" s="71"/>
      <c r="L14" s="71"/>
      <c r="M14" s="72">
        <f t="shared" si="3"/>
        <v>0.60760975609756096</v>
      </c>
      <c r="N14" s="72"/>
      <c r="O14" s="72">
        <f t="shared" si="5"/>
        <v>0.54464947735191638</v>
      </c>
      <c r="P14" s="72"/>
    </row>
    <row r="15" spans="1:16">
      <c r="A15" s="60" t="s">
        <v>488</v>
      </c>
      <c r="B15" s="60" t="s">
        <v>489</v>
      </c>
      <c r="C15" s="60" t="s">
        <v>61</v>
      </c>
      <c r="D15" s="61">
        <v>884519</v>
      </c>
      <c r="E15" s="61">
        <v>891958.01</v>
      </c>
      <c r="F15" s="61">
        <v>807564.94</v>
      </c>
      <c r="G15" s="61">
        <v>3887857.1</v>
      </c>
      <c r="H15" s="61">
        <v>4312047.53</v>
      </c>
      <c r="I15" s="61">
        <v>3778141.92</v>
      </c>
      <c r="J15" s="70">
        <f t="shared" si="0"/>
        <v>339.54478083568586</v>
      </c>
      <c r="K15" s="71">
        <f t="shared" si="1"/>
        <v>383.4361574935574</v>
      </c>
      <c r="L15" s="71">
        <f t="shared" si="2"/>
        <v>367.84372783692174</v>
      </c>
      <c r="M15" s="72">
        <f t="shared" si="3"/>
        <v>1.0084102320017998</v>
      </c>
      <c r="N15" s="72">
        <f t="shared" si="4"/>
        <v>1.1091064869642457</v>
      </c>
      <c r="O15" s="72">
        <f t="shared" si="5"/>
        <v>0.91299897458392631</v>
      </c>
      <c r="P15" s="72">
        <f t="shared" si="6"/>
        <v>0.97178003790314205</v>
      </c>
    </row>
    <row r="16" spans="1:16">
      <c r="A16" s="60" t="s">
        <v>488</v>
      </c>
      <c r="B16" s="60" t="s">
        <v>489</v>
      </c>
      <c r="C16" s="60" t="s">
        <v>49</v>
      </c>
      <c r="D16" s="61">
        <v>19647</v>
      </c>
      <c r="E16" s="61">
        <v>60840</v>
      </c>
      <c r="F16" s="61">
        <v>54209.31</v>
      </c>
      <c r="G16" s="61">
        <v>38543</v>
      </c>
      <c r="H16" s="61">
        <v>179165.96</v>
      </c>
      <c r="I16" s="61">
        <v>158526.31</v>
      </c>
      <c r="J16" s="70">
        <f t="shared" si="0"/>
        <v>96.177533465669057</v>
      </c>
      <c r="K16" s="71">
        <f t="shared" si="1"/>
        <v>194.4871137409599</v>
      </c>
      <c r="L16" s="71">
        <f t="shared" si="2"/>
        <v>192.43373509089122</v>
      </c>
      <c r="M16" s="72">
        <f t="shared" si="3"/>
        <v>3.0966559780119103</v>
      </c>
      <c r="N16" s="72">
        <f t="shared" si="4"/>
        <v>4.6484695015956206</v>
      </c>
      <c r="O16" s="72">
        <f t="shared" si="5"/>
        <v>2.7591647579783172</v>
      </c>
      <c r="P16" s="72">
        <f t="shared" si="6"/>
        <v>4.1129727836442411</v>
      </c>
    </row>
    <row r="17" spans="1:16">
      <c r="A17" s="60" t="s">
        <v>488</v>
      </c>
      <c r="B17" s="60" t="s">
        <v>489</v>
      </c>
      <c r="C17" s="60" t="s">
        <v>84</v>
      </c>
      <c r="D17" s="61"/>
      <c r="E17" s="61"/>
      <c r="F17" s="61"/>
      <c r="G17" s="61">
        <v>592030</v>
      </c>
      <c r="H17" s="61">
        <v>544868.75</v>
      </c>
      <c r="I17" s="61">
        <v>489215.44</v>
      </c>
      <c r="J17" s="70"/>
      <c r="K17" s="71"/>
      <c r="L17" s="71"/>
      <c r="M17" s="72"/>
      <c r="N17" s="72">
        <f t="shared" si="4"/>
        <v>0.9203397631876763</v>
      </c>
      <c r="O17" s="72"/>
      <c r="P17" s="72">
        <f t="shared" si="6"/>
        <v>0.82633555731973041</v>
      </c>
    </row>
    <row r="18" spans="1:16">
      <c r="A18" s="60" t="s">
        <v>488</v>
      </c>
      <c r="B18" s="60" t="s">
        <v>489</v>
      </c>
      <c r="C18" s="60" t="s">
        <v>99</v>
      </c>
      <c r="D18" s="61">
        <v>19551</v>
      </c>
      <c r="E18" s="61">
        <v>25930</v>
      </c>
      <c r="F18" s="61">
        <v>23608.22</v>
      </c>
      <c r="G18" s="61"/>
      <c r="H18" s="61"/>
      <c r="I18" s="61"/>
      <c r="J18" s="70"/>
      <c r="K18" s="71"/>
      <c r="L18" s="71"/>
      <c r="M18" s="72">
        <f t="shared" si="3"/>
        <v>1.3262748708505958</v>
      </c>
      <c r="N18" s="72"/>
      <c r="O18" s="72">
        <f t="shared" si="5"/>
        <v>1.2075198199580586</v>
      </c>
      <c r="P18" s="72"/>
    </row>
    <row r="19" spans="1:16">
      <c r="A19" s="60" t="s">
        <v>488</v>
      </c>
      <c r="B19" s="60" t="s">
        <v>489</v>
      </c>
      <c r="C19" s="60" t="s">
        <v>682</v>
      </c>
      <c r="D19" s="61">
        <v>108531</v>
      </c>
      <c r="E19" s="61">
        <v>119020.5</v>
      </c>
      <c r="F19" s="61">
        <v>107214.57</v>
      </c>
      <c r="G19" s="61">
        <v>21019</v>
      </c>
      <c r="H19" s="61">
        <v>23094.5</v>
      </c>
      <c r="I19" s="61">
        <v>21392.799999999999</v>
      </c>
      <c r="J19" s="70">
        <f t="shared" si="0"/>
        <v>-80.633183145829307</v>
      </c>
      <c r="K19" s="71">
        <f t="shared" si="1"/>
        <v>-80.5961998143177</v>
      </c>
      <c r="L19" s="71">
        <f t="shared" si="2"/>
        <v>-80.046741781457499</v>
      </c>
      <c r="M19" s="72">
        <f t="shared" si="3"/>
        <v>1.096649805124803</v>
      </c>
      <c r="N19" s="72">
        <f t="shared" si="4"/>
        <v>1.0987439935296637</v>
      </c>
      <c r="O19" s="72">
        <f t="shared" si="5"/>
        <v>0.98787047018824126</v>
      </c>
      <c r="P19" s="72">
        <f t="shared" si="6"/>
        <v>1.0177839097958989</v>
      </c>
    </row>
    <row r="20" spans="1:16">
      <c r="A20" s="60" t="s">
        <v>488</v>
      </c>
      <c r="B20" s="60" t="s">
        <v>489</v>
      </c>
      <c r="C20" s="60" t="s">
        <v>169</v>
      </c>
      <c r="D20" s="61">
        <v>2573084</v>
      </c>
      <c r="E20" s="61">
        <v>2022451.66</v>
      </c>
      <c r="F20" s="61">
        <v>1808305.44</v>
      </c>
      <c r="G20" s="61">
        <v>287064</v>
      </c>
      <c r="H20" s="61">
        <v>237089.8</v>
      </c>
      <c r="I20" s="61">
        <v>222034.86</v>
      </c>
      <c r="J20" s="70">
        <f t="shared" si="0"/>
        <v>-88.843582253824593</v>
      </c>
      <c r="K20" s="71">
        <f t="shared" si="1"/>
        <v>-88.277109179459941</v>
      </c>
      <c r="L20" s="71">
        <f t="shared" si="2"/>
        <v>-87.721385165992757</v>
      </c>
      <c r="M20" s="72">
        <f t="shared" si="3"/>
        <v>0.78600296764505162</v>
      </c>
      <c r="N20" s="72">
        <f t="shared" si="4"/>
        <v>0.82591268845971622</v>
      </c>
      <c r="O20" s="72">
        <f t="shared" si="5"/>
        <v>0.70277746082133341</v>
      </c>
      <c r="P20" s="72">
        <f t="shared" si="6"/>
        <v>0.77346814647604711</v>
      </c>
    </row>
    <row r="21" spans="1:16">
      <c r="A21" s="60" t="s">
        <v>488</v>
      </c>
      <c r="B21" s="60" t="s">
        <v>489</v>
      </c>
      <c r="C21" s="60" t="s">
        <v>48</v>
      </c>
      <c r="D21" s="61">
        <v>2119376</v>
      </c>
      <c r="E21" s="61">
        <v>2162547.66</v>
      </c>
      <c r="F21" s="61">
        <v>1979069.37</v>
      </c>
      <c r="G21" s="61">
        <v>40978</v>
      </c>
      <c r="H21" s="61">
        <v>38077</v>
      </c>
      <c r="I21" s="61">
        <v>35791.42</v>
      </c>
      <c r="J21" s="70">
        <f t="shared" si="0"/>
        <v>-98.066506367912069</v>
      </c>
      <c r="K21" s="71">
        <f t="shared" si="1"/>
        <v>-98.239252678482003</v>
      </c>
      <c r="L21" s="71">
        <f t="shared" si="2"/>
        <v>-98.191502504027952</v>
      </c>
      <c r="M21" s="72">
        <f t="shared" si="3"/>
        <v>1.0203699862601068</v>
      </c>
      <c r="N21" s="72">
        <f t="shared" si="4"/>
        <v>0.92920591536922248</v>
      </c>
      <c r="O21" s="72">
        <f t="shared" si="5"/>
        <v>0.93379814152844998</v>
      </c>
      <c r="P21" s="72">
        <f t="shared" si="6"/>
        <v>0.87343013324222751</v>
      </c>
    </row>
    <row r="22" spans="1:16">
      <c r="A22" s="60" t="s">
        <v>488</v>
      </c>
      <c r="B22" s="60" t="s">
        <v>489</v>
      </c>
      <c r="C22" s="60" t="s">
        <v>107</v>
      </c>
      <c r="D22" s="61">
        <v>56710</v>
      </c>
      <c r="E22" s="61">
        <v>43145.5</v>
      </c>
      <c r="F22" s="61">
        <v>39002.85</v>
      </c>
      <c r="G22" s="61">
        <v>44850</v>
      </c>
      <c r="H22" s="61">
        <v>39795</v>
      </c>
      <c r="I22" s="61">
        <v>35545.69</v>
      </c>
      <c r="J22" s="70">
        <f t="shared" si="0"/>
        <v>-20.913419150061717</v>
      </c>
      <c r="K22" s="71">
        <f t="shared" si="1"/>
        <v>-7.7655838963507202</v>
      </c>
      <c r="L22" s="71">
        <f t="shared" si="2"/>
        <v>-8.8638650765264497</v>
      </c>
      <c r="M22" s="72">
        <f t="shared" si="3"/>
        <v>0.76080938106154117</v>
      </c>
      <c r="N22" s="72">
        <f t="shared" si="4"/>
        <v>0.8872909698996656</v>
      </c>
      <c r="O22" s="72">
        <f t="shared" si="5"/>
        <v>0.6877596543819432</v>
      </c>
      <c r="P22" s="72">
        <f t="shared" si="6"/>
        <v>0.79254604236343373</v>
      </c>
    </row>
    <row r="23" spans="1:16">
      <c r="A23" s="60" t="s">
        <v>490</v>
      </c>
      <c r="B23" s="60" t="s">
        <v>703</v>
      </c>
      <c r="C23" s="60" t="s">
        <v>557</v>
      </c>
      <c r="D23" s="61">
        <v>2000</v>
      </c>
      <c r="E23" s="61">
        <v>5940</v>
      </c>
      <c r="F23" s="61">
        <v>5349.79</v>
      </c>
      <c r="G23" s="61"/>
      <c r="H23" s="61"/>
      <c r="I23" s="61"/>
      <c r="J23" s="70"/>
      <c r="K23" s="71"/>
      <c r="L23" s="71"/>
      <c r="M23" s="72">
        <f t="shared" si="3"/>
        <v>2.97</v>
      </c>
      <c r="N23" s="72"/>
      <c r="O23" s="72">
        <f t="shared" si="5"/>
        <v>2.6748949999999998</v>
      </c>
      <c r="P23" s="72"/>
    </row>
    <row r="24" spans="1:16">
      <c r="A24" s="60" t="s">
        <v>812</v>
      </c>
      <c r="B24" s="60" t="s">
        <v>813</v>
      </c>
      <c r="C24" s="60" t="s">
        <v>59</v>
      </c>
      <c r="D24" s="61"/>
      <c r="E24" s="61"/>
      <c r="F24" s="61"/>
      <c r="G24" s="61">
        <v>656</v>
      </c>
      <c r="H24" s="61">
        <v>2592.88</v>
      </c>
      <c r="I24" s="61">
        <v>2307.6999999999998</v>
      </c>
      <c r="J24" s="70"/>
      <c r="K24" s="71"/>
      <c r="L24" s="71"/>
      <c r="M24" s="72"/>
      <c r="N24" s="72">
        <f t="shared" si="4"/>
        <v>3.9525609756097562</v>
      </c>
      <c r="O24" s="72"/>
      <c r="P24" s="72">
        <f t="shared" si="6"/>
        <v>3.5178353658536583</v>
      </c>
    </row>
    <row r="25" spans="1:16">
      <c r="A25" s="60" t="s">
        <v>812</v>
      </c>
      <c r="B25" s="60" t="s">
        <v>813</v>
      </c>
      <c r="C25" s="60" t="s">
        <v>134</v>
      </c>
      <c r="D25" s="61"/>
      <c r="E25" s="61"/>
      <c r="F25" s="61"/>
      <c r="G25" s="61">
        <v>1752</v>
      </c>
      <c r="H25" s="61">
        <v>6991.54</v>
      </c>
      <c r="I25" s="61">
        <v>6367.25</v>
      </c>
      <c r="J25" s="70"/>
      <c r="K25" s="71"/>
      <c r="L25" s="71"/>
      <c r="M25" s="72"/>
      <c r="N25" s="72">
        <f t="shared" si="4"/>
        <v>3.9906050228310503</v>
      </c>
      <c r="O25" s="72"/>
      <c r="P25" s="72">
        <f t="shared" si="6"/>
        <v>3.6342751141552512</v>
      </c>
    </row>
    <row r="26" spans="1:16">
      <c r="A26" s="60" t="s">
        <v>839</v>
      </c>
      <c r="B26" s="60" t="s">
        <v>840</v>
      </c>
      <c r="C26" s="60" t="s">
        <v>621</v>
      </c>
      <c r="D26" s="61"/>
      <c r="E26" s="61"/>
      <c r="F26" s="61"/>
      <c r="G26" s="61">
        <v>12900</v>
      </c>
      <c r="H26" s="61">
        <v>12405.68</v>
      </c>
      <c r="I26" s="61">
        <v>11203.77</v>
      </c>
      <c r="J26" s="70"/>
      <c r="K26" s="71"/>
      <c r="L26" s="71"/>
      <c r="M26" s="72"/>
      <c r="N26" s="72">
        <f t="shared" si="4"/>
        <v>0.96168062015503875</v>
      </c>
      <c r="O26" s="72"/>
      <c r="P26" s="72">
        <f t="shared" si="6"/>
        <v>0.86850930232558143</v>
      </c>
    </row>
    <row r="27" spans="1:16" s="127" customFormat="1">
      <c r="A27" s="63"/>
      <c r="B27" s="63" t="s">
        <v>120</v>
      </c>
      <c r="C27" s="63"/>
      <c r="D27" s="64">
        <f t="shared" ref="D27:I27" si="7">SUM(D5:D26)</f>
        <v>69059417.799999997</v>
      </c>
      <c r="E27" s="64">
        <f t="shared" si="7"/>
        <v>55499628.659999996</v>
      </c>
      <c r="F27" s="64">
        <f t="shared" si="7"/>
        <v>49838719.679999992</v>
      </c>
      <c r="G27" s="64">
        <f t="shared" si="7"/>
        <v>87814703.949999988</v>
      </c>
      <c r="H27" s="64">
        <f t="shared" si="7"/>
        <v>79131828.340000004</v>
      </c>
      <c r="I27" s="64">
        <f t="shared" si="7"/>
        <v>71876728.36999999</v>
      </c>
      <c r="J27" s="70">
        <f t="shared" si="0"/>
        <v>27.158187467372468</v>
      </c>
      <c r="K27" s="71">
        <f t="shared" si="1"/>
        <v>42.580824864207315</v>
      </c>
      <c r="L27" s="71">
        <f t="shared" si="2"/>
        <v>44.218649338304999</v>
      </c>
      <c r="M27" s="72">
        <f t="shared" si="3"/>
        <v>0.80365039885986411</v>
      </c>
      <c r="N27" s="72">
        <f t="shared" si="4"/>
        <v>0.90112275940776565</v>
      </c>
      <c r="O27" s="72">
        <f t="shared" si="5"/>
        <v>0.72167882770653757</v>
      </c>
      <c r="P27" s="72">
        <f t="shared" si="6"/>
        <v>0.81850447746114618</v>
      </c>
    </row>
  </sheetData>
  <mergeCells count="3">
    <mergeCell ref="A1:G1"/>
    <mergeCell ref="A3:G3"/>
    <mergeCell ref="A2:G2"/>
  </mergeCells>
  <phoneticPr fontId="0" type="noConversion"/>
  <printOptions horizontalCentered="1"/>
  <pageMargins left="0" right="0" top="0.59055118110236227" bottom="0.39370078740157483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5</vt:i4>
      </vt:variant>
    </vt:vector>
  </HeadingPairs>
  <TitlesOfParts>
    <vt:vector size="18" baseType="lpstr">
      <vt:lpstr>2016-2017</vt:lpstr>
      <vt:lpstr>03-1604-1605</vt:lpstr>
      <vt:lpstr>orkinos</vt:lpstr>
      <vt:lpstr>levrek</vt:lpstr>
      <vt:lpstr>çipura</vt:lpstr>
      <vt:lpstr>alaba levrek çipura ork. kaya</vt:lpstr>
      <vt:lpstr>0207</vt:lpstr>
      <vt:lpstr>0401-0406</vt:lpstr>
      <vt:lpstr>0407-0408</vt:lpstr>
      <vt:lpstr>0409</vt:lpstr>
      <vt:lpstr>Sayfa3</vt:lpstr>
      <vt:lpstr>Sayfa1</vt:lpstr>
      <vt:lpstr>Sayfa2</vt:lpstr>
      <vt:lpstr>'0207'!Yazdırma_Alanı</vt:lpstr>
      <vt:lpstr>'0401-0406'!Yazdırma_Alanı</vt:lpstr>
      <vt:lpstr>'0407-0408'!Yazdırma_Alanı</vt:lpstr>
      <vt:lpstr>'0409'!Yazdırma_Alanı</vt:lpstr>
      <vt:lpstr>'2016-2017'!Yazdırma_Alanı</vt:lpstr>
    </vt:vector>
  </TitlesOfParts>
  <Company>EGE IHR.BIR.GEN.SEK.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 IHR.BIR.GEN.SEK.</dc:creator>
  <cp:lastModifiedBy>Nehir Balkan</cp:lastModifiedBy>
  <cp:lastPrinted>2016-07-18T15:56:13Z</cp:lastPrinted>
  <dcterms:created xsi:type="dcterms:W3CDTF">1998-03-13T23:12:33Z</dcterms:created>
  <dcterms:modified xsi:type="dcterms:W3CDTF">2017-09-08T12:21:21Z</dcterms:modified>
</cp:coreProperties>
</file>